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egrudule\Desktop\Dokumenti\Dokumenti\Iepirkumi\2024.gads\24-41 Centra laukuma pārbūve\"/>
    </mc:Choice>
  </mc:AlternateContent>
  <bookViews>
    <workbookView xWindow="0" yWindow="0" windowWidth="28800" windowHeight="12315" activeTab="10"/>
  </bookViews>
  <sheets>
    <sheet name="KT" sheetId="3" r:id="rId1"/>
    <sheet name="KA" sheetId="2" r:id="rId2"/>
    <sheet name="1,1" sheetId="34" r:id="rId3"/>
    <sheet name="1,2" sheetId="37" r:id="rId4"/>
    <sheet name="1,3" sheetId="6" r:id="rId5"/>
    <sheet name="1,4" sheetId="36" r:id="rId6"/>
    <sheet name="1,5" sheetId="17" r:id="rId7"/>
    <sheet name="1,6" sheetId="28" r:id="rId8"/>
    <sheet name="1,7" sheetId="7" r:id="rId9"/>
    <sheet name="1,8" sheetId="29" r:id="rId10"/>
    <sheet name="1,9" sheetId="8" r:id="rId11"/>
    <sheet name="1,10" sheetId="38" r:id="rId12"/>
    <sheet name="1,11" sheetId="39" r:id="rId13"/>
  </sheets>
  <externalReferences>
    <externalReference r:id="rId14"/>
    <externalReference r:id="rId15"/>
  </externalReferences>
  <definedNames>
    <definedName name="_xlnm._FilterDatabase" localSheetId="2" hidden="1">'1,1'!$A$14:$P$84</definedName>
    <definedName name="_xlnm._FilterDatabase" localSheetId="11" hidden="1">'1,10'!$A$14:$P$237</definedName>
    <definedName name="_xlnm._FilterDatabase" localSheetId="12" hidden="1">'1,11'!$A$14:$P$95</definedName>
    <definedName name="_xlnm._FilterDatabase" localSheetId="3" hidden="1">'1,2'!$A$14:$P$54</definedName>
    <definedName name="_xlnm._FilterDatabase" localSheetId="4" hidden="1">'1,3'!$A$14:$P$182</definedName>
    <definedName name="_xlnm._FilterDatabase" localSheetId="5" hidden="1">'1,4'!$A$14:$P$43</definedName>
    <definedName name="_xlnm._FilterDatabase" localSheetId="7" hidden="1">'1,6'!$A$14:$P$46</definedName>
    <definedName name="_xlnm._FilterDatabase" localSheetId="8" hidden="1">'1,7'!$A$14:$P$77</definedName>
    <definedName name="_xlnm._FilterDatabase" localSheetId="10" hidden="1">'1,9'!$A$14:$P$220</definedName>
    <definedName name="likme">KT!$E$23</definedName>
    <definedName name="_xlnm.Print_Area" localSheetId="2">'1,1'!$A$1:$P$94</definedName>
    <definedName name="_xlnm.Print_Area" localSheetId="11">'1,10'!$A$1:$P$247</definedName>
    <definedName name="_xlnm.Print_Area" localSheetId="12">'1,11'!$A$1:$P$105</definedName>
    <definedName name="_xlnm.Print_Area" localSheetId="3">'1,2'!$A$1:$P$64</definedName>
    <definedName name="_xlnm.Print_Area" localSheetId="4">'1,3'!$A$1:$P$192</definedName>
    <definedName name="_xlnm.Print_Area" localSheetId="5">'1,4'!$A$1:$P$161</definedName>
    <definedName name="_xlnm.Print_Area" localSheetId="6">'1,5'!$A$1:$P$114</definedName>
    <definedName name="_xlnm.Print_Area" localSheetId="7">'1,6'!$A$1:$P$56</definedName>
    <definedName name="_xlnm.Print_Area" localSheetId="8">'1,7'!$A$1:$P$87</definedName>
    <definedName name="_xlnm.Print_Area" localSheetId="9">'1,8'!$A$1:$P$213</definedName>
    <definedName name="_xlnm.Print_Area" localSheetId="10">'1,9'!$A$1:$P$232</definedName>
    <definedName name="_xlnm.Print_Area" localSheetId="1">KA!$A$1:$I$38</definedName>
    <definedName name="_xlnm.Print_Area" localSheetId="0">KT!$A$1:$C$30</definedName>
  </definedNames>
  <calcPr calcId="152511"/>
</workbook>
</file>

<file path=xl/calcChain.xml><?xml version="1.0" encoding="utf-8"?>
<calcChain xmlns="http://schemas.openxmlformats.org/spreadsheetml/2006/main">
  <c r="O12" i="39" l="1"/>
  <c r="O12" i="38"/>
  <c r="D103" i="39"/>
  <c r="D99" i="39"/>
  <c r="A99" i="39"/>
  <c r="D245" i="38"/>
  <c r="D241" i="38"/>
  <c r="A241" i="38"/>
  <c r="I25" i="2"/>
  <c r="H25" i="2"/>
  <c r="G25" i="2"/>
  <c r="F25" i="2"/>
  <c r="I24" i="2"/>
  <c r="H24" i="2"/>
  <c r="G24" i="2"/>
  <c r="F24" i="2"/>
  <c r="C6" i="39" l="1"/>
  <c r="A3" i="39"/>
  <c r="A3" i="38"/>
  <c r="C6" i="38"/>
  <c r="A105" i="39"/>
  <c r="A103" i="39"/>
  <c r="O95" i="39"/>
  <c r="P95" i="39" s="1"/>
  <c r="N95" i="39"/>
  <c r="M95" i="39"/>
  <c r="L95" i="39"/>
  <c r="K95" i="39"/>
  <c r="O94" i="39"/>
  <c r="N94" i="39"/>
  <c r="M94" i="39"/>
  <c r="P94" i="39" s="1"/>
  <c r="L94" i="39"/>
  <c r="K94" i="39"/>
  <c r="O93" i="39"/>
  <c r="P93" i="39" s="1"/>
  <c r="N93" i="39"/>
  <c r="M93" i="39"/>
  <c r="L93" i="39"/>
  <c r="K93" i="39"/>
  <c r="O92" i="39"/>
  <c r="N92" i="39"/>
  <c r="M92" i="39"/>
  <c r="P92" i="39" s="1"/>
  <c r="L92" i="39"/>
  <c r="K92" i="39"/>
  <c r="O89" i="39"/>
  <c r="N89" i="39"/>
  <c r="L89" i="39"/>
  <c r="K89" i="39"/>
  <c r="H89" i="39"/>
  <c r="M89" i="39" s="1"/>
  <c r="P89" i="39" s="1"/>
  <c r="O88" i="39"/>
  <c r="N88" i="39"/>
  <c r="L88" i="39"/>
  <c r="H88" i="39"/>
  <c r="M88" i="39" s="1"/>
  <c r="P88" i="39" s="1"/>
  <c r="O87" i="39"/>
  <c r="N87" i="39"/>
  <c r="M87" i="39"/>
  <c r="P87" i="39" s="1"/>
  <c r="L87" i="39"/>
  <c r="H87" i="39"/>
  <c r="K87" i="39" s="1"/>
  <c r="P86" i="39"/>
  <c r="O86" i="39"/>
  <c r="N86" i="39"/>
  <c r="M86" i="39"/>
  <c r="L86" i="39"/>
  <c r="H86" i="39"/>
  <c r="K86" i="39" s="1"/>
  <c r="O85" i="39"/>
  <c r="N85" i="39"/>
  <c r="L85" i="39"/>
  <c r="K85" i="39"/>
  <c r="H85" i="39"/>
  <c r="M85" i="39" s="1"/>
  <c r="P85" i="39" s="1"/>
  <c r="O84" i="39"/>
  <c r="N84" i="39"/>
  <c r="L84" i="39"/>
  <c r="H84" i="39"/>
  <c r="M84" i="39" s="1"/>
  <c r="P84" i="39" s="1"/>
  <c r="O83" i="39"/>
  <c r="N83" i="39"/>
  <c r="M83" i="39"/>
  <c r="P83" i="39" s="1"/>
  <c r="L83" i="39"/>
  <c r="H83" i="39"/>
  <c r="K83" i="39" s="1"/>
  <c r="P82" i="39"/>
  <c r="O82" i="39"/>
  <c r="N82" i="39"/>
  <c r="M82" i="39"/>
  <c r="L82" i="39"/>
  <c r="H82" i="39"/>
  <c r="K82" i="39" s="1"/>
  <c r="O81" i="39"/>
  <c r="N81" i="39"/>
  <c r="L81" i="39"/>
  <c r="K81" i="39"/>
  <c r="H81" i="39"/>
  <c r="M81" i="39" s="1"/>
  <c r="P81" i="39" s="1"/>
  <c r="O80" i="39"/>
  <c r="N80" i="39"/>
  <c r="L80" i="39"/>
  <c r="H80" i="39"/>
  <c r="M80" i="39" s="1"/>
  <c r="P80" i="39" s="1"/>
  <c r="O79" i="39"/>
  <c r="N79" i="39"/>
  <c r="M79" i="39"/>
  <c r="P79" i="39" s="1"/>
  <c r="L79" i="39"/>
  <c r="H79" i="39"/>
  <c r="K79" i="39" s="1"/>
  <c r="P78" i="39"/>
  <c r="O78" i="39"/>
  <c r="N78" i="39"/>
  <c r="M78" i="39"/>
  <c r="L78" i="39"/>
  <c r="H78" i="39"/>
  <c r="K78" i="39" s="1"/>
  <c r="O76" i="39"/>
  <c r="P76" i="39" s="1"/>
  <c r="N76" i="39"/>
  <c r="M76" i="39"/>
  <c r="L76" i="39"/>
  <c r="K76" i="39"/>
  <c r="O75" i="39"/>
  <c r="N75" i="39"/>
  <c r="M75" i="39"/>
  <c r="P75" i="39" s="1"/>
  <c r="L75" i="39"/>
  <c r="K75" i="39"/>
  <c r="O74" i="39"/>
  <c r="P74" i="39" s="1"/>
  <c r="N74" i="39"/>
  <c r="M74" i="39"/>
  <c r="L74" i="39"/>
  <c r="K74" i="39"/>
  <c r="O72" i="39"/>
  <c r="N72" i="39"/>
  <c r="M72" i="39"/>
  <c r="P72" i="39" s="1"/>
  <c r="L72" i="39"/>
  <c r="K72" i="39"/>
  <c r="O71" i="39"/>
  <c r="P71" i="39" s="1"/>
  <c r="N71" i="39"/>
  <c r="M71" i="39"/>
  <c r="L71" i="39"/>
  <c r="K71" i="39"/>
  <c r="O70" i="39"/>
  <c r="N70" i="39"/>
  <c r="M70" i="39"/>
  <c r="P70" i="39" s="1"/>
  <c r="L70" i="39"/>
  <c r="K70" i="39"/>
  <c r="O69" i="39"/>
  <c r="P69" i="39" s="1"/>
  <c r="N69" i="39"/>
  <c r="M69" i="39"/>
  <c r="L69" i="39"/>
  <c r="K69" i="39"/>
  <c r="O68" i="39"/>
  <c r="N68" i="39"/>
  <c r="M68" i="39"/>
  <c r="P68" i="39" s="1"/>
  <c r="L68" i="39"/>
  <c r="K68" i="39"/>
  <c r="O67" i="39"/>
  <c r="P67" i="39" s="1"/>
  <c r="N67" i="39"/>
  <c r="M67" i="39"/>
  <c r="L67" i="39"/>
  <c r="K67" i="39"/>
  <c r="O66" i="39"/>
  <c r="N66" i="39"/>
  <c r="M66" i="39"/>
  <c r="P66" i="39" s="1"/>
  <c r="L66" i="39"/>
  <c r="K66" i="39"/>
  <c r="O65" i="39"/>
  <c r="P65" i="39" s="1"/>
  <c r="N65" i="39"/>
  <c r="M65" i="39"/>
  <c r="L65" i="39"/>
  <c r="K65" i="39"/>
  <c r="O64" i="39"/>
  <c r="N64" i="39"/>
  <c r="M64" i="39"/>
  <c r="P64" i="39" s="1"/>
  <c r="L64" i="39"/>
  <c r="K64" i="39"/>
  <c r="O63" i="39"/>
  <c r="P63" i="39" s="1"/>
  <c r="N63" i="39"/>
  <c r="M63" i="39"/>
  <c r="L63" i="39"/>
  <c r="K63" i="39"/>
  <c r="O62" i="39"/>
  <c r="N62" i="39"/>
  <c r="M62" i="39"/>
  <c r="P62" i="39" s="1"/>
  <c r="L62" i="39"/>
  <c r="K62" i="39"/>
  <c r="O61" i="39"/>
  <c r="P61" i="39" s="1"/>
  <c r="N61" i="39"/>
  <c r="M61" i="39"/>
  <c r="L61" i="39"/>
  <c r="K61" i="39"/>
  <c r="O60" i="39"/>
  <c r="N60" i="39"/>
  <c r="M60" i="39"/>
  <c r="P60" i="39" s="1"/>
  <c r="L60" i="39"/>
  <c r="K60" i="39"/>
  <c r="O59" i="39"/>
  <c r="P59" i="39" s="1"/>
  <c r="N59" i="39"/>
  <c r="M59" i="39"/>
  <c r="L59" i="39"/>
  <c r="K59" i="39"/>
  <c r="O58" i="39"/>
  <c r="N58" i="39"/>
  <c r="M58" i="39"/>
  <c r="P58" i="39" s="1"/>
  <c r="L58" i="39"/>
  <c r="K58" i="39"/>
  <c r="O57" i="39"/>
  <c r="P57" i="39" s="1"/>
  <c r="N57" i="39"/>
  <c r="M57" i="39"/>
  <c r="L57" i="39"/>
  <c r="K57" i="39"/>
  <c r="O56" i="39"/>
  <c r="N56" i="39"/>
  <c r="M56" i="39"/>
  <c r="P56" i="39" s="1"/>
  <c r="L56" i="39"/>
  <c r="K56" i="39"/>
  <c r="O55" i="39"/>
  <c r="P55" i="39" s="1"/>
  <c r="N55" i="39"/>
  <c r="M55" i="39"/>
  <c r="L55" i="39"/>
  <c r="K55" i="39"/>
  <c r="O52" i="39"/>
  <c r="N52" i="39"/>
  <c r="M52" i="39"/>
  <c r="P52" i="39" s="1"/>
  <c r="L52" i="39"/>
  <c r="H52" i="39"/>
  <c r="K52" i="39" s="1"/>
  <c r="P51" i="39"/>
  <c r="O51" i="39"/>
  <c r="N51" i="39"/>
  <c r="M51" i="39"/>
  <c r="L51" i="39"/>
  <c r="H51" i="39"/>
  <c r="K51" i="39" s="1"/>
  <c r="O50" i="39"/>
  <c r="N50" i="39"/>
  <c r="L50" i="39"/>
  <c r="K50" i="39"/>
  <c r="H50" i="39"/>
  <c r="M50" i="39" s="1"/>
  <c r="P50" i="39" s="1"/>
  <c r="O49" i="39"/>
  <c r="N49" i="39"/>
  <c r="L49" i="39"/>
  <c r="H49" i="39"/>
  <c r="M49" i="39" s="1"/>
  <c r="P49" i="39" s="1"/>
  <c r="O48" i="39"/>
  <c r="N48" i="39"/>
  <c r="M48" i="39"/>
  <c r="P48" i="39" s="1"/>
  <c r="L48" i="39"/>
  <c r="H48" i="39"/>
  <c r="K48" i="39" s="1"/>
  <c r="P47" i="39"/>
  <c r="O47" i="39"/>
  <c r="N47" i="39"/>
  <c r="M47" i="39"/>
  <c r="L47" i="39"/>
  <c r="H47" i="39"/>
  <c r="K47" i="39" s="1"/>
  <c r="O46" i="39"/>
  <c r="N46" i="39"/>
  <c r="L46" i="39"/>
  <c r="K46" i="39"/>
  <c r="H46" i="39"/>
  <c r="M46" i="39" s="1"/>
  <c r="P46" i="39" s="1"/>
  <c r="O45" i="39"/>
  <c r="N45" i="39"/>
  <c r="L45" i="39"/>
  <c r="H45" i="39"/>
  <c r="M45" i="39" s="1"/>
  <c r="P45" i="39" s="1"/>
  <c r="O44" i="39"/>
  <c r="N44" i="39"/>
  <c r="M44" i="39"/>
  <c r="P44" i="39" s="1"/>
  <c r="L44" i="39"/>
  <c r="H44" i="39"/>
  <c r="K44" i="39" s="1"/>
  <c r="P43" i="39"/>
  <c r="O43" i="39"/>
  <c r="N43" i="39"/>
  <c r="M43" i="39"/>
  <c r="L43" i="39"/>
  <c r="H43" i="39"/>
  <c r="K43" i="39" s="1"/>
  <c r="O42" i="39"/>
  <c r="N42" i="39"/>
  <c r="L42" i="39"/>
  <c r="K42" i="39"/>
  <c r="H42" i="39"/>
  <c r="M42" i="39" s="1"/>
  <c r="P42" i="39" s="1"/>
  <c r="O41" i="39"/>
  <c r="N41" i="39"/>
  <c r="L41" i="39"/>
  <c r="H41" i="39"/>
  <c r="M41" i="39" s="1"/>
  <c r="P41" i="39" s="1"/>
  <c r="O40" i="39"/>
  <c r="N40" i="39"/>
  <c r="M40" i="39"/>
  <c r="P40" i="39" s="1"/>
  <c r="L40" i="39"/>
  <c r="H40" i="39"/>
  <c r="K40" i="39" s="1"/>
  <c r="P39" i="39"/>
  <c r="O39" i="39"/>
  <c r="N39" i="39"/>
  <c r="M39" i="39"/>
  <c r="L39" i="39"/>
  <c r="H39" i="39"/>
  <c r="K39" i="39" s="1"/>
  <c r="O38" i="39"/>
  <c r="N38" i="39"/>
  <c r="L38" i="39"/>
  <c r="K38" i="39"/>
  <c r="H38" i="39"/>
  <c r="M38" i="39" s="1"/>
  <c r="P38" i="39" s="1"/>
  <c r="O37" i="39"/>
  <c r="N37" i="39"/>
  <c r="N97" i="39" s="1"/>
  <c r="L37" i="39"/>
  <c r="H37" i="39"/>
  <c r="M37" i="39" s="1"/>
  <c r="P37" i="39" s="1"/>
  <c r="O36" i="39"/>
  <c r="N36" i="39"/>
  <c r="M36" i="39"/>
  <c r="P36" i="39" s="1"/>
  <c r="L36" i="39"/>
  <c r="H36" i="39"/>
  <c r="K36" i="39" s="1"/>
  <c r="P35" i="39"/>
  <c r="O35" i="39"/>
  <c r="N35" i="39"/>
  <c r="M35" i="39"/>
  <c r="L35" i="39"/>
  <c r="H35" i="39"/>
  <c r="K35" i="39" s="1"/>
  <c r="O33" i="39"/>
  <c r="P33" i="39" s="1"/>
  <c r="N33" i="39"/>
  <c r="M33" i="39"/>
  <c r="L33" i="39"/>
  <c r="K33" i="39"/>
  <c r="O32" i="39"/>
  <c r="N32" i="39"/>
  <c r="M32" i="39"/>
  <c r="P32" i="39" s="1"/>
  <c r="L32" i="39"/>
  <c r="K32" i="39"/>
  <c r="O31" i="39"/>
  <c r="P31" i="39" s="1"/>
  <c r="N31" i="39"/>
  <c r="M31" i="39"/>
  <c r="L31" i="39"/>
  <c r="K31" i="39"/>
  <c r="O29" i="39"/>
  <c r="N29" i="39"/>
  <c r="M29" i="39"/>
  <c r="P29" i="39" s="1"/>
  <c r="L29" i="39"/>
  <c r="K29" i="39"/>
  <c r="O28" i="39"/>
  <c r="P28" i="39" s="1"/>
  <c r="N28" i="39"/>
  <c r="M28" i="39"/>
  <c r="L28" i="39"/>
  <c r="K28" i="39"/>
  <c r="O27" i="39"/>
  <c r="N27" i="39"/>
  <c r="M27" i="39"/>
  <c r="P27" i="39" s="1"/>
  <c r="L27" i="39"/>
  <c r="K27" i="39"/>
  <c r="O26" i="39"/>
  <c r="P26" i="39" s="1"/>
  <c r="N26" i="39"/>
  <c r="M26" i="39"/>
  <c r="L26" i="39"/>
  <c r="K26" i="39"/>
  <c r="O25" i="39"/>
  <c r="N25" i="39"/>
  <c r="M25" i="39"/>
  <c r="P25" i="39" s="1"/>
  <c r="L25" i="39"/>
  <c r="K25" i="39"/>
  <c r="O24" i="39"/>
  <c r="P24" i="39" s="1"/>
  <c r="N24" i="39"/>
  <c r="M24" i="39"/>
  <c r="L24" i="39"/>
  <c r="K24" i="39"/>
  <c r="O23" i="39"/>
  <c r="N23" i="39"/>
  <c r="M23" i="39"/>
  <c r="P23" i="39" s="1"/>
  <c r="L23" i="39"/>
  <c r="K23" i="39"/>
  <c r="O22" i="39"/>
  <c r="P22" i="39" s="1"/>
  <c r="N22" i="39"/>
  <c r="M22" i="39"/>
  <c r="L22" i="39"/>
  <c r="K22" i="39"/>
  <c r="O21" i="39"/>
  <c r="N21" i="39"/>
  <c r="M21" i="39"/>
  <c r="P21" i="39" s="1"/>
  <c r="L21" i="39"/>
  <c r="K21" i="39"/>
  <c r="O20" i="39"/>
  <c r="P20" i="39" s="1"/>
  <c r="N20" i="39"/>
  <c r="M20" i="39"/>
  <c r="L20" i="39"/>
  <c r="K20" i="39"/>
  <c r="O19" i="39"/>
  <c r="N19" i="39"/>
  <c r="M19" i="39"/>
  <c r="P19" i="39" s="1"/>
  <c r="L19" i="39"/>
  <c r="K19" i="39"/>
  <c r="O18" i="39"/>
  <c r="O97" i="39" s="1"/>
  <c r="N18" i="39"/>
  <c r="M18" i="39"/>
  <c r="M97" i="39" s="1"/>
  <c r="L18" i="39"/>
  <c r="L97" i="39" s="1"/>
  <c r="K18" i="39"/>
  <c r="C8" i="39"/>
  <c r="P18" i="39" l="1"/>
  <c r="P97" i="39" s="1"/>
  <c r="O11" i="39" s="1"/>
  <c r="K37" i="39"/>
  <c r="K41" i="39"/>
  <c r="K45" i="39"/>
  <c r="K49" i="39"/>
  <c r="K80" i="39"/>
  <c r="K84" i="39"/>
  <c r="K88" i="39"/>
  <c r="A247" i="38" l="1"/>
  <c r="A245" i="38"/>
  <c r="O237" i="38"/>
  <c r="N237" i="38"/>
  <c r="M237" i="38"/>
  <c r="P237" i="38" s="1"/>
  <c r="L237" i="38"/>
  <c r="K237" i="38"/>
  <c r="P236" i="38"/>
  <c r="O236" i="38"/>
  <c r="N236" i="38"/>
  <c r="M236" i="38"/>
  <c r="L236" i="38"/>
  <c r="K236" i="38"/>
  <c r="O235" i="38"/>
  <c r="N235" i="38"/>
  <c r="P235" i="38" s="1"/>
  <c r="M235" i="38"/>
  <c r="L235" i="38"/>
  <c r="K235" i="38"/>
  <c r="P234" i="38"/>
  <c r="O234" i="38"/>
  <c r="N234" i="38"/>
  <c r="M234" i="38"/>
  <c r="L234" i="38"/>
  <c r="K234" i="38"/>
  <c r="O233" i="38"/>
  <c r="N233" i="38"/>
  <c r="P233" i="38" s="1"/>
  <c r="M233" i="38"/>
  <c r="L233" i="38"/>
  <c r="K233" i="38"/>
  <c r="P230" i="38"/>
  <c r="O230" i="38"/>
  <c r="N230" i="38"/>
  <c r="M230" i="38"/>
  <c r="L230" i="38"/>
  <c r="K230" i="38"/>
  <c r="O229" i="38"/>
  <c r="N229" i="38"/>
  <c r="P229" i="38" s="1"/>
  <c r="M229" i="38"/>
  <c r="L229" i="38"/>
  <c r="K229" i="38"/>
  <c r="P228" i="38"/>
  <c r="O228" i="38"/>
  <c r="N228" i="38"/>
  <c r="M228" i="38"/>
  <c r="L228" i="38"/>
  <c r="K228" i="38"/>
  <c r="O227" i="38"/>
  <c r="N227" i="38"/>
  <c r="P227" i="38" s="1"/>
  <c r="M227" i="38"/>
  <c r="L227" i="38"/>
  <c r="K227" i="38"/>
  <c r="P226" i="38"/>
  <c r="O226" i="38"/>
  <c r="N226" i="38"/>
  <c r="M226" i="38"/>
  <c r="L226" i="38"/>
  <c r="K226" i="38"/>
  <c r="O225" i="38"/>
  <c r="N225" i="38"/>
  <c r="P225" i="38" s="1"/>
  <c r="M225" i="38"/>
  <c r="L225" i="38"/>
  <c r="K225" i="38"/>
  <c r="P224" i="38"/>
  <c r="O224" i="38"/>
  <c r="N224" i="38"/>
  <c r="M224" i="38"/>
  <c r="L224" i="38"/>
  <c r="K224" i="38"/>
  <c r="O223" i="38"/>
  <c r="N223" i="38"/>
  <c r="P223" i="38" s="1"/>
  <c r="M223" i="38"/>
  <c r="L223" i="38"/>
  <c r="K223" i="38"/>
  <c r="P222" i="38"/>
  <c r="O222" i="38"/>
  <c r="N222" i="38"/>
  <c r="M222" i="38"/>
  <c r="L222" i="38"/>
  <c r="K222" i="38"/>
  <c r="O221" i="38"/>
  <c r="N221" i="38"/>
  <c r="P221" i="38" s="1"/>
  <c r="M221" i="38"/>
  <c r="L221" i="38"/>
  <c r="K221" i="38"/>
  <c r="P220" i="38"/>
  <c r="O220" i="38"/>
  <c r="N220" i="38"/>
  <c r="M220" i="38"/>
  <c r="L220" i="38"/>
  <c r="K220" i="38"/>
  <c r="O219" i="38"/>
  <c r="N219" i="38"/>
  <c r="P219" i="38" s="1"/>
  <c r="M219" i="38"/>
  <c r="L219" i="38"/>
  <c r="K219" i="38"/>
  <c r="P217" i="38"/>
  <c r="O217" i="38"/>
  <c r="N217" i="38"/>
  <c r="M217" i="38"/>
  <c r="L217" i="38"/>
  <c r="K217" i="38"/>
  <c r="O216" i="38"/>
  <c r="N216" i="38"/>
  <c r="P216" i="38" s="1"/>
  <c r="M216" i="38"/>
  <c r="L216" i="38"/>
  <c r="K216" i="38"/>
  <c r="P215" i="38"/>
  <c r="O215" i="38"/>
  <c r="N215" i="38"/>
  <c r="M215" i="38"/>
  <c r="L215" i="38"/>
  <c r="K215" i="38"/>
  <c r="O214" i="38"/>
  <c r="N214" i="38"/>
  <c r="M214" i="38"/>
  <c r="P214" i="38" s="1"/>
  <c r="L214" i="38"/>
  <c r="K214" i="38"/>
  <c r="P212" i="38"/>
  <c r="O212" i="38"/>
  <c r="N212" i="38"/>
  <c r="M212" i="38"/>
  <c r="L212" i="38"/>
  <c r="K212" i="38"/>
  <c r="O211" i="38"/>
  <c r="N211" i="38"/>
  <c r="M211" i="38"/>
  <c r="L211" i="38"/>
  <c r="K211" i="38"/>
  <c r="P210" i="38"/>
  <c r="O210" i="38"/>
  <c r="N210" i="38"/>
  <c r="M210" i="38"/>
  <c r="L210" i="38"/>
  <c r="K210" i="38"/>
  <c r="O209" i="38"/>
  <c r="N209" i="38"/>
  <c r="M209" i="38"/>
  <c r="P209" i="38" s="1"/>
  <c r="L209" i="38"/>
  <c r="K209" i="38"/>
  <c r="P208" i="38"/>
  <c r="O208" i="38"/>
  <c r="N208" i="38"/>
  <c r="M208" i="38"/>
  <c r="L208" i="38"/>
  <c r="K208" i="38"/>
  <c r="O207" i="38"/>
  <c r="N207" i="38"/>
  <c r="M207" i="38"/>
  <c r="L207" i="38"/>
  <c r="K207" i="38"/>
  <c r="P206" i="38"/>
  <c r="O206" i="38"/>
  <c r="N206" i="38"/>
  <c r="M206" i="38"/>
  <c r="L206" i="38"/>
  <c r="K206" i="38"/>
  <c r="O205" i="38"/>
  <c r="N205" i="38"/>
  <c r="M205" i="38"/>
  <c r="P205" i="38" s="1"/>
  <c r="L205" i="38"/>
  <c r="K205" i="38"/>
  <c r="P204" i="38"/>
  <c r="O204" i="38"/>
  <c r="N204" i="38"/>
  <c r="M204" i="38"/>
  <c r="L204" i="38"/>
  <c r="K204" i="38"/>
  <c r="O203" i="38"/>
  <c r="N203" i="38"/>
  <c r="M203" i="38"/>
  <c r="L203" i="38"/>
  <c r="K203" i="38"/>
  <c r="P202" i="38"/>
  <c r="O202" i="38"/>
  <c r="N202" i="38"/>
  <c r="M202" i="38"/>
  <c r="L202" i="38"/>
  <c r="K202" i="38"/>
  <c r="O201" i="38"/>
  <c r="N201" i="38"/>
  <c r="M201" i="38"/>
  <c r="P201" i="38" s="1"/>
  <c r="L201" i="38"/>
  <c r="K201" i="38"/>
  <c r="P200" i="38"/>
  <c r="O200" i="38"/>
  <c r="N200" i="38"/>
  <c r="M200" i="38"/>
  <c r="L200" i="38"/>
  <c r="K200" i="38"/>
  <c r="O199" i="38"/>
  <c r="N199" i="38"/>
  <c r="M199" i="38"/>
  <c r="L199" i="38"/>
  <c r="K199" i="38"/>
  <c r="P198" i="38"/>
  <c r="O198" i="38"/>
  <c r="N198" i="38"/>
  <c r="M198" i="38"/>
  <c r="L198" i="38"/>
  <c r="K198" i="38"/>
  <c r="O197" i="38"/>
  <c r="N197" i="38"/>
  <c r="M197" i="38"/>
  <c r="P197" i="38" s="1"/>
  <c r="L197" i="38"/>
  <c r="K197" i="38"/>
  <c r="P196" i="38"/>
  <c r="O196" i="38"/>
  <c r="N196" i="38"/>
  <c r="M196" i="38"/>
  <c r="L196" i="38"/>
  <c r="K196" i="38"/>
  <c r="O195" i="38"/>
  <c r="N195" i="38"/>
  <c r="M195" i="38"/>
  <c r="L195" i="38"/>
  <c r="K195" i="38"/>
  <c r="P194" i="38"/>
  <c r="O194" i="38"/>
  <c r="N194" i="38"/>
  <c r="M194" i="38"/>
  <c r="L194" i="38"/>
  <c r="K194" i="38"/>
  <c r="O193" i="38"/>
  <c r="N193" i="38"/>
  <c r="M193" i="38"/>
  <c r="P193" i="38" s="1"/>
  <c r="L193" i="38"/>
  <c r="K193" i="38"/>
  <c r="P192" i="38"/>
  <c r="O192" i="38"/>
  <c r="N192" i="38"/>
  <c r="M192" i="38"/>
  <c r="L192" i="38"/>
  <c r="K192" i="38"/>
  <c r="O191" i="38"/>
  <c r="N191" i="38"/>
  <c r="M191" i="38"/>
  <c r="L191" i="38"/>
  <c r="K191" i="38"/>
  <c r="P190" i="38"/>
  <c r="O190" i="38"/>
  <c r="N190" i="38"/>
  <c r="M190" i="38"/>
  <c r="L190" i="38"/>
  <c r="K190" i="38"/>
  <c r="O189" i="38"/>
  <c r="N189" i="38"/>
  <c r="M189" i="38"/>
  <c r="P189" i="38" s="1"/>
  <c r="L189" i="38"/>
  <c r="K189" i="38"/>
  <c r="P188" i="38"/>
  <c r="O188" i="38"/>
  <c r="N188" i="38"/>
  <c r="M188" i="38"/>
  <c r="L188" i="38"/>
  <c r="K188" i="38"/>
  <c r="O185" i="38"/>
  <c r="N185" i="38"/>
  <c r="M185" i="38"/>
  <c r="L185" i="38"/>
  <c r="K185" i="38"/>
  <c r="P184" i="38"/>
  <c r="O184" i="38"/>
  <c r="N184" i="38"/>
  <c r="M184" i="38"/>
  <c r="L184" i="38"/>
  <c r="K184" i="38"/>
  <c r="O183" i="38"/>
  <c r="N183" i="38"/>
  <c r="M183" i="38"/>
  <c r="P183" i="38" s="1"/>
  <c r="L183" i="38"/>
  <c r="K183" i="38"/>
  <c r="P182" i="38"/>
  <c r="O182" i="38"/>
  <c r="N182" i="38"/>
  <c r="M182" i="38"/>
  <c r="L182" i="38"/>
  <c r="K182" i="38"/>
  <c r="O181" i="38"/>
  <c r="N181" i="38"/>
  <c r="M181" i="38"/>
  <c r="L181" i="38"/>
  <c r="K181" i="38"/>
  <c r="P180" i="38"/>
  <c r="O180" i="38"/>
  <c r="N180" i="38"/>
  <c r="M180" i="38"/>
  <c r="L180" i="38"/>
  <c r="K180" i="38"/>
  <c r="O179" i="38"/>
  <c r="N179" i="38"/>
  <c r="M179" i="38"/>
  <c r="P179" i="38" s="1"/>
  <c r="L179" i="38"/>
  <c r="K179" i="38"/>
  <c r="P178" i="38"/>
  <c r="O178" i="38"/>
  <c r="N178" i="38"/>
  <c r="M178" i="38"/>
  <c r="L178" i="38"/>
  <c r="K178" i="38"/>
  <c r="O177" i="38"/>
  <c r="N177" i="38"/>
  <c r="M177" i="38"/>
  <c r="L177" i="38"/>
  <c r="K177" i="38"/>
  <c r="P176" i="38"/>
  <c r="O176" i="38"/>
  <c r="N176" i="38"/>
  <c r="M176" i="38"/>
  <c r="L176" i="38"/>
  <c r="K176" i="38"/>
  <c r="O174" i="38"/>
  <c r="N174" i="38"/>
  <c r="M174" i="38"/>
  <c r="P174" i="38" s="1"/>
  <c r="L174" i="38"/>
  <c r="K174" i="38"/>
  <c r="P173" i="38"/>
  <c r="O173" i="38"/>
  <c r="N173" i="38"/>
  <c r="M173" i="38"/>
  <c r="L173" i="38"/>
  <c r="K173" i="38"/>
  <c r="O172" i="38"/>
  <c r="N172" i="38"/>
  <c r="M172" i="38"/>
  <c r="L172" i="38"/>
  <c r="K172" i="38"/>
  <c r="P171" i="38"/>
  <c r="O171" i="38"/>
  <c r="N171" i="38"/>
  <c r="M171" i="38"/>
  <c r="L171" i="38"/>
  <c r="K171" i="38"/>
  <c r="O170" i="38"/>
  <c r="N170" i="38"/>
  <c r="M170" i="38"/>
  <c r="P170" i="38" s="1"/>
  <c r="L170" i="38"/>
  <c r="K170" i="38"/>
  <c r="P169" i="38"/>
  <c r="O169" i="38"/>
  <c r="N169" i="38"/>
  <c r="M169" i="38"/>
  <c r="L169" i="38"/>
  <c r="K169" i="38"/>
  <c r="O168" i="38"/>
  <c r="N168" i="38"/>
  <c r="M168" i="38"/>
  <c r="L168" i="38"/>
  <c r="K168" i="38"/>
  <c r="P167" i="38"/>
  <c r="O167" i="38"/>
  <c r="N167" i="38"/>
  <c r="M167" i="38"/>
  <c r="L167" i="38"/>
  <c r="K167" i="38"/>
  <c r="O164" i="38"/>
  <c r="N164" i="38"/>
  <c r="M164" i="38"/>
  <c r="P164" i="38" s="1"/>
  <c r="L164" i="38"/>
  <c r="K164" i="38"/>
  <c r="P163" i="38"/>
  <c r="O163" i="38"/>
  <c r="N163" i="38"/>
  <c r="M163" i="38"/>
  <c r="L163" i="38"/>
  <c r="K163" i="38"/>
  <c r="O162" i="38"/>
  <c r="N162" i="38"/>
  <c r="M162" i="38"/>
  <c r="L162" i="38"/>
  <c r="K162" i="38"/>
  <c r="P161" i="38"/>
  <c r="O161" i="38"/>
  <c r="N161" i="38"/>
  <c r="M161" i="38"/>
  <c r="L161" i="38"/>
  <c r="K161" i="38"/>
  <c r="O160" i="38"/>
  <c r="N160" i="38"/>
  <c r="M160" i="38"/>
  <c r="P160" i="38" s="1"/>
  <c r="L160" i="38"/>
  <c r="K160" i="38"/>
  <c r="P159" i="38"/>
  <c r="O159" i="38"/>
  <c r="N159" i="38"/>
  <c r="M159" i="38"/>
  <c r="L159" i="38"/>
  <c r="K159" i="38"/>
  <c r="O158" i="38"/>
  <c r="N158" i="38"/>
  <c r="M158" i="38"/>
  <c r="L158" i="38"/>
  <c r="K158" i="38"/>
  <c r="P157" i="38"/>
  <c r="O157" i="38"/>
  <c r="N157" i="38"/>
  <c r="M157" i="38"/>
  <c r="L157" i="38"/>
  <c r="K157" i="38"/>
  <c r="O156" i="38"/>
  <c r="N156" i="38"/>
  <c r="M156" i="38"/>
  <c r="P156" i="38" s="1"/>
  <c r="L156" i="38"/>
  <c r="K156" i="38"/>
  <c r="P155" i="38"/>
  <c r="O155" i="38"/>
  <c r="N155" i="38"/>
  <c r="M155" i="38"/>
  <c r="L155" i="38"/>
  <c r="K155" i="38"/>
  <c r="O154" i="38"/>
  <c r="N154" i="38"/>
  <c r="M154" i="38"/>
  <c r="L154" i="38"/>
  <c r="K154" i="38"/>
  <c r="P153" i="38"/>
  <c r="O153" i="38"/>
  <c r="N153" i="38"/>
  <c r="M153" i="38"/>
  <c r="L153" i="38"/>
  <c r="K153" i="38"/>
  <c r="O152" i="38"/>
  <c r="N152" i="38"/>
  <c r="M152" i="38"/>
  <c r="P152" i="38" s="1"/>
  <c r="L152" i="38"/>
  <c r="K152" i="38"/>
  <c r="P151" i="38"/>
  <c r="O151" i="38"/>
  <c r="N151" i="38"/>
  <c r="M151" i="38"/>
  <c r="L151" i="38"/>
  <c r="K151" i="38"/>
  <c r="O150" i="38"/>
  <c r="N150" i="38"/>
  <c r="M150" i="38"/>
  <c r="L150" i="38"/>
  <c r="K150" i="38"/>
  <c r="P149" i="38"/>
  <c r="O149" i="38"/>
  <c r="N149" i="38"/>
  <c r="M149" i="38"/>
  <c r="L149" i="38"/>
  <c r="K149" i="38"/>
  <c r="O147" i="38"/>
  <c r="N147" i="38"/>
  <c r="M147" i="38"/>
  <c r="P147" i="38" s="1"/>
  <c r="L147" i="38"/>
  <c r="K147" i="38"/>
  <c r="P146" i="38"/>
  <c r="O146" i="38"/>
  <c r="N146" i="38"/>
  <c r="M146" i="38"/>
  <c r="L146" i="38"/>
  <c r="K146" i="38"/>
  <c r="O145" i="38"/>
  <c r="N145" i="38"/>
  <c r="P145" i="38" s="1"/>
  <c r="M145" i="38"/>
  <c r="L145" i="38"/>
  <c r="K145" i="38"/>
  <c r="P144" i="38"/>
  <c r="O144" i="38"/>
  <c r="N144" i="38"/>
  <c r="M144" i="38"/>
  <c r="L144" i="38"/>
  <c r="K144" i="38"/>
  <c r="O142" i="38"/>
  <c r="N142" i="38"/>
  <c r="P142" i="38" s="1"/>
  <c r="M142" i="38"/>
  <c r="L142" i="38"/>
  <c r="K142" i="38"/>
  <c r="P141" i="38"/>
  <c r="O141" i="38"/>
  <c r="N141" i="38"/>
  <c r="M141" i="38"/>
  <c r="L141" i="38"/>
  <c r="K141" i="38"/>
  <c r="O140" i="38"/>
  <c r="N140" i="38"/>
  <c r="P140" i="38" s="1"/>
  <c r="M140" i="38"/>
  <c r="L140" i="38"/>
  <c r="K140" i="38"/>
  <c r="P139" i="38"/>
  <c r="O139" i="38"/>
  <c r="N139" i="38"/>
  <c r="M139" i="38"/>
  <c r="L139" i="38"/>
  <c r="K139" i="38"/>
  <c r="O138" i="38"/>
  <c r="N138" i="38"/>
  <c r="P138" i="38" s="1"/>
  <c r="M138" i="38"/>
  <c r="L138" i="38"/>
  <c r="K138" i="38"/>
  <c r="P137" i="38"/>
  <c r="O137" i="38"/>
  <c r="N137" i="38"/>
  <c r="M137" i="38"/>
  <c r="L137" i="38"/>
  <c r="K137" i="38"/>
  <c r="O134" i="38"/>
  <c r="N134" i="38"/>
  <c r="P134" i="38" s="1"/>
  <c r="M134" i="38"/>
  <c r="L134" i="38"/>
  <c r="K134" i="38"/>
  <c r="P133" i="38"/>
  <c r="O133" i="38"/>
  <c r="N133" i="38"/>
  <c r="M133" i="38"/>
  <c r="L133" i="38"/>
  <c r="K133" i="38"/>
  <c r="O132" i="38"/>
  <c r="N132" i="38"/>
  <c r="P132" i="38" s="1"/>
  <c r="M132" i="38"/>
  <c r="L132" i="38"/>
  <c r="K132" i="38"/>
  <c r="P131" i="38"/>
  <c r="O131" i="38"/>
  <c r="N131" i="38"/>
  <c r="M131" i="38"/>
  <c r="L131" i="38"/>
  <c r="K131" i="38"/>
  <c r="O130" i="38"/>
  <c r="N130" i="38"/>
  <c r="P130" i="38" s="1"/>
  <c r="M130" i="38"/>
  <c r="L130" i="38"/>
  <c r="K130" i="38"/>
  <c r="P129" i="38"/>
  <c r="O129" i="38"/>
  <c r="N129" i="38"/>
  <c r="M129" i="38"/>
  <c r="L129" i="38"/>
  <c r="K129" i="38"/>
  <c r="O128" i="38"/>
  <c r="N128" i="38"/>
  <c r="P128" i="38" s="1"/>
  <c r="M128" i="38"/>
  <c r="L128" i="38"/>
  <c r="K128" i="38"/>
  <c r="P127" i="38"/>
  <c r="O127" i="38"/>
  <c r="N127" i="38"/>
  <c r="M127" i="38"/>
  <c r="L127" i="38"/>
  <c r="K127" i="38"/>
  <c r="O126" i="38"/>
  <c r="N126" i="38"/>
  <c r="P126" i="38" s="1"/>
  <c r="M126" i="38"/>
  <c r="L126" i="38"/>
  <c r="K126" i="38"/>
  <c r="P125" i="38"/>
  <c r="O125" i="38"/>
  <c r="N125" i="38"/>
  <c r="M125" i="38"/>
  <c r="L125" i="38"/>
  <c r="K125" i="38"/>
  <c r="O124" i="38"/>
  <c r="N124" i="38"/>
  <c r="P124" i="38" s="1"/>
  <c r="M124" i="38"/>
  <c r="L124" i="38"/>
  <c r="K124" i="38"/>
  <c r="P123" i="38"/>
  <c r="O123" i="38"/>
  <c r="N123" i="38"/>
  <c r="M123" i="38"/>
  <c r="L123" i="38"/>
  <c r="K123" i="38"/>
  <c r="O122" i="38"/>
  <c r="N122" i="38"/>
  <c r="P122" i="38" s="1"/>
  <c r="M122" i="38"/>
  <c r="L122" i="38"/>
  <c r="K122" i="38"/>
  <c r="P121" i="38"/>
  <c r="O121" i="38"/>
  <c r="N121" i="38"/>
  <c r="M121" i="38"/>
  <c r="L121" i="38"/>
  <c r="K121" i="38"/>
  <c r="O120" i="38"/>
  <c r="N120" i="38"/>
  <c r="P120" i="38" s="1"/>
  <c r="M120" i="38"/>
  <c r="L120" i="38"/>
  <c r="K120" i="38"/>
  <c r="P119" i="38"/>
  <c r="O119" i="38"/>
  <c r="N119" i="38"/>
  <c r="M119" i="38"/>
  <c r="L119" i="38"/>
  <c r="K119" i="38"/>
  <c r="O118" i="38"/>
  <c r="N118" i="38"/>
  <c r="P118" i="38" s="1"/>
  <c r="M118" i="38"/>
  <c r="L118" i="38"/>
  <c r="K118" i="38"/>
  <c r="P116" i="38"/>
  <c r="O116" i="38"/>
  <c r="N116" i="38"/>
  <c r="M116" i="38"/>
  <c r="L116" i="38"/>
  <c r="K116" i="38"/>
  <c r="O115" i="38"/>
  <c r="N115" i="38"/>
  <c r="P115" i="38" s="1"/>
  <c r="M115" i="38"/>
  <c r="L115" i="38"/>
  <c r="K115" i="38"/>
  <c r="P114" i="38"/>
  <c r="O114" i="38"/>
  <c r="N114" i="38"/>
  <c r="M114" i="38"/>
  <c r="L114" i="38"/>
  <c r="K114" i="38"/>
  <c r="O113" i="38"/>
  <c r="N113" i="38"/>
  <c r="P113" i="38" s="1"/>
  <c r="M113" i="38"/>
  <c r="L113" i="38"/>
  <c r="K113" i="38"/>
  <c r="P111" i="38"/>
  <c r="O111" i="38"/>
  <c r="N111" i="38"/>
  <c r="M111" i="38"/>
  <c r="L111" i="38"/>
  <c r="K111" i="38"/>
  <c r="O110" i="38"/>
  <c r="N110" i="38"/>
  <c r="P110" i="38" s="1"/>
  <c r="M110" i="38"/>
  <c r="L110" i="38"/>
  <c r="K110" i="38"/>
  <c r="P109" i="38"/>
  <c r="O109" i="38"/>
  <c r="N109" i="38"/>
  <c r="M109" i="38"/>
  <c r="L109" i="38"/>
  <c r="K109" i="38"/>
  <c r="O108" i="38"/>
  <c r="N108" i="38"/>
  <c r="P108" i="38" s="1"/>
  <c r="M108" i="38"/>
  <c r="L108" i="38"/>
  <c r="K108" i="38"/>
  <c r="P107" i="38"/>
  <c r="O107" i="38"/>
  <c r="N107" i="38"/>
  <c r="M107" i="38"/>
  <c r="L107" i="38"/>
  <c r="K107" i="38"/>
  <c r="O106" i="38"/>
  <c r="N106" i="38"/>
  <c r="P106" i="38" s="1"/>
  <c r="M106" i="38"/>
  <c r="L106" i="38"/>
  <c r="K106" i="38"/>
  <c r="P105" i="38"/>
  <c r="O105" i="38"/>
  <c r="N105" i="38"/>
  <c r="M105" i="38"/>
  <c r="L105" i="38"/>
  <c r="K105" i="38"/>
  <c r="O104" i="38"/>
  <c r="N104" i="38"/>
  <c r="P104" i="38" s="1"/>
  <c r="M104" i="38"/>
  <c r="L104" i="38"/>
  <c r="K104" i="38"/>
  <c r="P103" i="38"/>
  <c r="O103" i="38"/>
  <c r="N103" i="38"/>
  <c r="M103" i="38"/>
  <c r="L103" i="38"/>
  <c r="K103" i="38"/>
  <c r="O102" i="38"/>
  <c r="N102" i="38"/>
  <c r="P102" i="38" s="1"/>
  <c r="M102" i="38"/>
  <c r="L102" i="38"/>
  <c r="K102" i="38"/>
  <c r="P101" i="38"/>
  <c r="O101" i="38"/>
  <c r="N101" i="38"/>
  <c r="M101" i="38"/>
  <c r="L101" i="38"/>
  <c r="K101" i="38"/>
  <c r="O100" i="38"/>
  <c r="N100" i="38"/>
  <c r="P100" i="38" s="1"/>
  <c r="M100" i="38"/>
  <c r="L100" i="38"/>
  <c r="K100" i="38"/>
  <c r="P99" i="38"/>
  <c r="O99" i="38"/>
  <c r="N99" i="38"/>
  <c r="M99" i="38"/>
  <c r="L99" i="38"/>
  <c r="K99" i="38"/>
  <c r="O98" i="38"/>
  <c r="N98" i="38"/>
  <c r="P98" i="38" s="1"/>
  <c r="M98" i="38"/>
  <c r="L98" i="38"/>
  <c r="K98" i="38"/>
  <c r="P97" i="38"/>
  <c r="O97" i="38"/>
  <c r="N97" i="38"/>
  <c r="M97" i="38"/>
  <c r="L97" i="38"/>
  <c r="K97" i="38"/>
  <c r="O96" i="38"/>
  <c r="N96" i="38"/>
  <c r="P96" i="38" s="1"/>
  <c r="M96" i="38"/>
  <c r="L96" i="38"/>
  <c r="K96" i="38"/>
  <c r="P95" i="38"/>
  <c r="O95" i="38"/>
  <c r="N95" i="38"/>
  <c r="M95" i="38"/>
  <c r="L95" i="38"/>
  <c r="K95" i="38"/>
  <c r="O94" i="38"/>
  <c r="N94" i="38"/>
  <c r="P94" i="38" s="1"/>
  <c r="M94" i="38"/>
  <c r="L94" i="38"/>
  <c r="K94" i="38"/>
  <c r="P93" i="38"/>
  <c r="O93" i="38"/>
  <c r="N93" i="38"/>
  <c r="M93" i="38"/>
  <c r="L93" i="38"/>
  <c r="K93" i="38"/>
  <c r="O90" i="38"/>
  <c r="N90" i="38"/>
  <c r="P90" i="38" s="1"/>
  <c r="M90" i="38"/>
  <c r="L90" i="38"/>
  <c r="K90" i="38"/>
  <c r="P89" i="38"/>
  <c r="O89" i="38"/>
  <c r="N89" i="38"/>
  <c r="M89" i="38"/>
  <c r="L89" i="38"/>
  <c r="K89" i="38"/>
  <c r="O88" i="38"/>
  <c r="N88" i="38"/>
  <c r="M88" i="38"/>
  <c r="P88" i="38" s="1"/>
  <c r="L88" i="38"/>
  <c r="K88" i="38"/>
  <c r="P86" i="38"/>
  <c r="O86" i="38"/>
  <c r="N86" i="38"/>
  <c r="M86" i="38"/>
  <c r="L86" i="38"/>
  <c r="K86" i="38"/>
  <c r="O85" i="38"/>
  <c r="N85" i="38"/>
  <c r="P85" i="38" s="1"/>
  <c r="M85" i="38"/>
  <c r="L85" i="38"/>
  <c r="K85" i="38"/>
  <c r="P84" i="38"/>
  <c r="O84" i="38"/>
  <c r="N84" i="38"/>
  <c r="M84" i="38"/>
  <c r="L84" i="38"/>
  <c r="K84" i="38"/>
  <c r="O83" i="38"/>
  <c r="N83" i="38"/>
  <c r="P83" i="38" s="1"/>
  <c r="M83" i="38"/>
  <c r="L83" i="38"/>
  <c r="K83" i="38"/>
  <c r="P82" i="38"/>
  <c r="O82" i="38"/>
  <c r="N82" i="38"/>
  <c r="M82" i="38"/>
  <c r="L82" i="38"/>
  <c r="K82" i="38"/>
  <c r="O81" i="38"/>
  <c r="N81" i="38"/>
  <c r="M81" i="38"/>
  <c r="L81" i="38"/>
  <c r="K81" i="38"/>
  <c r="P80" i="38"/>
  <c r="O80" i="38"/>
  <c r="N80" i="38"/>
  <c r="M80" i="38"/>
  <c r="L80" i="38"/>
  <c r="K80" i="38"/>
  <c r="O79" i="38"/>
  <c r="N79" i="38"/>
  <c r="P79" i="38" s="1"/>
  <c r="M79" i="38"/>
  <c r="L79" i="38"/>
  <c r="K79" i="38"/>
  <c r="P78" i="38"/>
  <c r="O78" i="38"/>
  <c r="N78" i="38"/>
  <c r="M78" i="38"/>
  <c r="L78" i="38"/>
  <c r="K78" i="38"/>
  <c r="O77" i="38"/>
  <c r="N77" i="38"/>
  <c r="P77" i="38" s="1"/>
  <c r="M77" i="38"/>
  <c r="L77" i="38"/>
  <c r="K77" i="38"/>
  <c r="P74" i="38"/>
  <c r="O74" i="38"/>
  <c r="N74" i="38"/>
  <c r="M74" i="38"/>
  <c r="L74" i="38"/>
  <c r="K74" i="38"/>
  <c r="O73" i="38"/>
  <c r="N73" i="38"/>
  <c r="P73" i="38" s="1"/>
  <c r="M73" i="38"/>
  <c r="L73" i="38"/>
  <c r="K73" i="38"/>
  <c r="P72" i="38"/>
  <c r="O72" i="38"/>
  <c r="N72" i="38"/>
  <c r="M72" i="38"/>
  <c r="L72" i="38"/>
  <c r="K72" i="38"/>
  <c r="O71" i="38"/>
  <c r="N71" i="38"/>
  <c r="P71" i="38" s="1"/>
  <c r="M71" i="38"/>
  <c r="L71" i="38"/>
  <c r="K71" i="38"/>
  <c r="P70" i="38"/>
  <c r="O70" i="38"/>
  <c r="N70" i="38"/>
  <c r="M70" i="38"/>
  <c r="L70" i="38"/>
  <c r="K70" i="38"/>
  <c r="O69" i="38"/>
  <c r="N69" i="38"/>
  <c r="M69" i="38"/>
  <c r="P69" i="38" s="1"/>
  <c r="L69" i="38"/>
  <c r="K69" i="38"/>
  <c r="P68" i="38"/>
  <c r="O68" i="38"/>
  <c r="N68" i="38"/>
  <c r="M68" i="38"/>
  <c r="L68" i="38"/>
  <c r="K68" i="38"/>
  <c r="O67" i="38"/>
  <c r="N67" i="38"/>
  <c r="M67" i="38"/>
  <c r="L67" i="38"/>
  <c r="K67" i="38"/>
  <c r="P66" i="38"/>
  <c r="O66" i="38"/>
  <c r="N66" i="38"/>
  <c r="M66" i="38"/>
  <c r="L66" i="38"/>
  <c r="K66" i="38"/>
  <c r="O65" i="38"/>
  <c r="N65" i="38"/>
  <c r="P65" i="38" s="1"/>
  <c r="M65" i="38"/>
  <c r="L65" i="38"/>
  <c r="K65" i="38"/>
  <c r="P64" i="38"/>
  <c r="O64" i="38"/>
  <c r="N64" i="38"/>
  <c r="M64" i="38"/>
  <c r="L64" i="38"/>
  <c r="K64" i="38"/>
  <c r="O63" i="38"/>
  <c r="N63" i="38"/>
  <c r="M63" i="38"/>
  <c r="L63" i="38"/>
  <c r="K63" i="38"/>
  <c r="P62" i="38"/>
  <c r="O62" i="38"/>
  <c r="N62" i="38"/>
  <c r="M62" i="38"/>
  <c r="L62" i="38"/>
  <c r="K62" i="38"/>
  <c r="O61" i="38"/>
  <c r="N61" i="38"/>
  <c r="P61" i="38" s="1"/>
  <c r="M61" i="38"/>
  <c r="L61" i="38"/>
  <c r="K61" i="38"/>
  <c r="P60" i="38"/>
  <c r="O60" i="38"/>
  <c r="N60" i="38"/>
  <c r="M60" i="38"/>
  <c r="L60" i="38"/>
  <c r="K60" i="38"/>
  <c r="O59" i="38"/>
  <c r="N59" i="38"/>
  <c r="P59" i="38" s="1"/>
  <c r="M59" i="38"/>
  <c r="L59" i="38"/>
  <c r="K59" i="38"/>
  <c r="P58" i="38"/>
  <c r="O58" i="38"/>
  <c r="N58" i="38"/>
  <c r="M58" i="38"/>
  <c r="L58" i="38"/>
  <c r="K58" i="38"/>
  <c r="O57" i="38"/>
  <c r="N57" i="38"/>
  <c r="P57" i="38" s="1"/>
  <c r="M57" i="38"/>
  <c r="L57" i="38"/>
  <c r="K57" i="38"/>
  <c r="P56" i="38"/>
  <c r="O56" i="38"/>
  <c r="N56" i="38"/>
  <c r="M56" i="38"/>
  <c r="L56" i="38"/>
  <c r="K56" i="38"/>
  <c r="O55" i="38"/>
  <c r="N55" i="38"/>
  <c r="M55" i="38"/>
  <c r="L55" i="38"/>
  <c r="K55" i="38"/>
  <c r="P54" i="38"/>
  <c r="O54" i="38"/>
  <c r="N54" i="38"/>
  <c r="M54" i="38"/>
  <c r="L54" i="38"/>
  <c r="K54" i="38"/>
  <c r="O53" i="38"/>
  <c r="N53" i="38"/>
  <c r="M53" i="38"/>
  <c r="P53" i="38" s="1"/>
  <c r="L53" i="38"/>
  <c r="K53" i="38"/>
  <c r="P52" i="38"/>
  <c r="O52" i="38"/>
  <c r="N52" i="38"/>
  <c r="M52" i="38"/>
  <c r="L52" i="38"/>
  <c r="K52" i="38"/>
  <c r="O51" i="38"/>
  <c r="N51" i="38"/>
  <c r="M51" i="38"/>
  <c r="L51" i="38"/>
  <c r="K51" i="38"/>
  <c r="P50" i="38"/>
  <c r="O50" i="38"/>
  <c r="N50" i="38"/>
  <c r="M50" i="38"/>
  <c r="L50" i="38"/>
  <c r="K50" i="38"/>
  <c r="O49" i="38"/>
  <c r="N49" i="38"/>
  <c r="P49" i="38" s="1"/>
  <c r="M49" i="38"/>
  <c r="L49" i="38"/>
  <c r="K49" i="38"/>
  <c r="P47" i="38"/>
  <c r="O47" i="38"/>
  <c r="N47" i="38"/>
  <c r="M47" i="38"/>
  <c r="L47" i="38"/>
  <c r="K47" i="38"/>
  <c r="O46" i="38"/>
  <c r="N46" i="38"/>
  <c r="P46" i="38" s="1"/>
  <c r="M46" i="38"/>
  <c r="L46" i="38"/>
  <c r="K46" i="38"/>
  <c r="P45" i="38"/>
  <c r="O45" i="38"/>
  <c r="N45" i="38"/>
  <c r="M45" i="38"/>
  <c r="L45" i="38"/>
  <c r="K45" i="38"/>
  <c r="O44" i="38"/>
  <c r="N44" i="38"/>
  <c r="P44" i="38" s="1"/>
  <c r="M44" i="38"/>
  <c r="L44" i="38"/>
  <c r="K44" i="38"/>
  <c r="P43" i="38"/>
  <c r="O43" i="38"/>
  <c r="N43" i="38"/>
  <c r="M43" i="38"/>
  <c r="L43" i="38"/>
  <c r="K43" i="38"/>
  <c r="O42" i="38"/>
  <c r="N42" i="38"/>
  <c r="P42" i="38" s="1"/>
  <c r="M42" i="38"/>
  <c r="L42" i="38"/>
  <c r="K42" i="38"/>
  <c r="P40" i="38"/>
  <c r="O40" i="38"/>
  <c r="N40" i="38"/>
  <c r="M40" i="38"/>
  <c r="L40" i="38"/>
  <c r="K40" i="38"/>
  <c r="O39" i="38"/>
  <c r="N39" i="38"/>
  <c r="P39" i="38" s="1"/>
  <c r="M39" i="38"/>
  <c r="L39" i="38"/>
  <c r="K39" i="38"/>
  <c r="P38" i="38"/>
  <c r="O38" i="38"/>
  <c r="N38" i="38"/>
  <c r="M38" i="38"/>
  <c r="L38" i="38"/>
  <c r="K38" i="38"/>
  <c r="O37" i="38"/>
  <c r="N37" i="38"/>
  <c r="P37" i="38" s="1"/>
  <c r="M37" i="38"/>
  <c r="L37" i="38"/>
  <c r="K37" i="38"/>
  <c r="P36" i="38"/>
  <c r="O36" i="38"/>
  <c r="N36" i="38"/>
  <c r="M36" i="38"/>
  <c r="L36" i="38"/>
  <c r="K36" i="38"/>
  <c r="O33" i="38"/>
  <c r="N33" i="38"/>
  <c r="P33" i="38" s="1"/>
  <c r="M33" i="38"/>
  <c r="L33" i="38"/>
  <c r="K33" i="38"/>
  <c r="P32" i="38"/>
  <c r="O32" i="38"/>
  <c r="N32" i="38"/>
  <c r="M32" i="38"/>
  <c r="L32" i="38"/>
  <c r="K32" i="38"/>
  <c r="O31" i="38"/>
  <c r="N31" i="38"/>
  <c r="P31" i="38" s="1"/>
  <c r="M31" i="38"/>
  <c r="L31" i="38"/>
  <c r="K31" i="38"/>
  <c r="P30" i="38"/>
  <c r="O30" i="38"/>
  <c r="N30" i="38"/>
  <c r="M30" i="38"/>
  <c r="L30" i="38"/>
  <c r="K30" i="38"/>
  <c r="O29" i="38"/>
  <c r="N29" i="38"/>
  <c r="P29" i="38" s="1"/>
  <c r="M29" i="38"/>
  <c r="L29" i="38"/>
  <c r="K29" i="38"/>
  <c r="P28" i="38"/>
  <c r="O28" i="38"/>
  <c r="N28" i="38"/>
  <c r="M28" i="38"/>
  <c r="L28" i="38"/>
  <c r="K28" i="38"/>
  <c r="O27" i="38"/>
  <c r="N27" i="38"/>
  <c r="P27" i="38" s="1"/>
  <c r="M27" i="38"/>
  <c r="L27" i="38"/>
  <c r="K27" i="38"/>
  <c r="P26" i="38"/>
  <c r="O26" i="38"/>
  <c r="N26" i="38"/>
  <c r="M26" i="38"/>
  <c r="L26" i="38"/>
  <c r="K26" i="38"/>
  <c r="O25" i="38"/>
  <c r="N25" i="38"/>
  <c r="P25" i="38" s="1"/>
  <c r="M25" i="38"/>
  <c r="L25" i="38"/>
  <c r="K25" i="38"/>
  <c r="P24" i="38"/>
  <c r="O24" i="38"/>
  <c r="N24" i="38"/>
  <c r="M24" i="38"/>
  <c r="L24" i="38"/>
  <c r="K24" i="38"/>
  <c r="O22" i="38"/>
  <c r="N22" i="38"/>
  <c r="P22" i="38" s="1"/>
  <c r="M22" i="38"/>
  <c r="L22" i="38"/>
  <c r="K22" i="38"/>
  <c r="P21" i="38"/>
  <c r="O21" i="38"/>
  <c r="N21" i="38"/>
  <c r="M21" i="38"/>
  <c r="L21" i="38"/>
  <c r="K21" i="38"/>
  <c r="O20" i="38"/>
  <c r="N20" i="38"/>
  <c r="P20" i="38" s="1"/>
  <c r="M20" i="38"/>
  <c r="L20" i="38"/>
  <c r="K20" i="38"/>
  <c r="P19" i="38"/>
  <c r="O19" i="38"/>
  <c r="N19" i="38"/>
  <c r="M19" i="38"/>
  <c r="L19" i="38"/>
  <c r="K19" i="38"/>
  <c r="O18" i="38"/>
  <c r="O239" i="38" s="1"/>
  <c r="N18" i="38"/>
  <c r="N239" i="38" s="1"/>
  <c r="M18" i="38"/>
  <c r="L18" i="38"/>
  <c r="K18" i="38"/>
  <c r="C8" i="38"/>
  <c r="E24" i="2"/>
  <c r="E25" i="2" l="1"/>
  <c r="P55" i="38"/>
  <c r="P63" i="38"/>
  <c r="P81" i="38"/>
  <c r="P154" i="38"/>
  <c r="P162" i="38"/>
  <c r="P172" i="38"/>
  <c r="P181" i="38"/>
  <c r="P191" i="38"/>
  <c r="P199" i="38"/>
  <c r="P207" i="38"/>
  <c r="P18" i="38"/>
  <c r="L239" i="38"/>
  <c r="M239" i="38"/>
  <c r="P51" i="38"/>
  <c r="P67" i="38"/>
  <c r="P150" i="38"/>
  <c r="P158" i="38"/>
  <c r="P168" i="38"/>
  <c r="P177" i="38"/>
  <c r="P185" i="38"/>
  <c r="P195" i="38"/>
  <c r="P203" i="38"/>
  <c r="P211" i="38"/>
  <c r="P239" i="38" l="1"/>
  <c r="O11" i="38" s="1"/>
  <c r="H60" i="17" l="1"/>
  <c r="K60" i="17" s="1"/>
  <c r="L60" i="17"/>
  <c r="N60" i="17"/>
  <c r="O60" i="17"/>
  <c r="K20" i="17"/>
  <c r="L20" i="17"/>
  <c r="N20" i="17"/>
  <c r="O20" i="17"/>
  <c r="K21" i="17"/>
  <c r="L21" i="17"/>
  <c r="N21" i="17"/>
  <c r="O21" i="17"/>
  <c r="O100" i="17"/>
  <c r="N100" i="17"/>
  <c r="L100" i="17"/>
  <c r="H100" i="17"/>
  <c r="M100" i="17" s="1"/>
  <c r="O99" i="17"/>
  <c r="N99" i="17"/>
  <c r="L99" i="17"/>
  <c r="H99" i="17"/>
  <c r="K99" i="17" s="1"/>
  <c r="O98" i="17"/>
  <c r="N98" i="17"/>
  <c r="L98" i="17"/>
  <c r="H98" i="17"/>
  <c r="K98" i="17" s="1"/>
  <c r="O97" i="17"/>
  <c r="N97" i="17"/>
  <c r="L97" i="17"/>
  <c r="H97" i="17"/>
  <c r="M97" i="17" s="1"/>
  <c r="O95" i="17"/>
  <c r="N95" i="17"/>
  <c r="L95" i="17"/>
  <c r="H95" i="17"/>
  <c r="M95" i="17" s="1"/>
  <c r="O93" i="17"/>
  <c r="N93" i="17"/>
  <c r="L93" i="17"/>
  <c r="M93" i="17"/>
  <c r="O92" i="17"/>
  <c r="N92" i="17"/>
  <c r="L92" i="17"/>
  <c r="M92" i="17"/>
  <c r="O91" i="17"/>
  <c r="N91" i="17"/>
  <c r="L91" i="17"/>
  <c r="M91" i="17"/>
  <c r="O90" i="17"/>
  <c r="N90" i="17"/>
  <c r="L90" i="17"/>
  <c r="M90" i="17"/>
  <c r="O89" i="17"/>
  <c r="N89" i="17"/>
  <c r="L89" i="17"/>
  <c r="K89" i="17"/>
  <c r="O88" i="17"/>
  <c r="N88" i="17"/>
  <c r="L88" i="17"/>
  <c r="K88" i="17"/>
  <c r="O87" i="17"/>
  <c r="N87" i="17"/>
  <c r="L87" i="17"/>
  <c r="K87" i="17"/>
  <c r="O86" i="17"/>
  <c r="N86" i="17"/>
  <c r="L86" i="17"/>
  <c r="M86" i="17"/>
  <c r="O85" i="17"/>
  <c r="N85" i="17"/>
  <c r="L85" i="17"/>
  <c r="M85" i="17"/>
  <c r="O84" i="17"/>
  <c r="N84" i="17"/>
  <c r="L84" i="17"/>
  <c r="M84" i="17"/>
  <c r="O83" i="17"/>
  <c r="N83" i="17"/>
  <c r="L83" i="17"/>
  <c r="M83" i="17"/>
  <c r="O82" i="17"/>
  <c r="N82" i="17"/>
  <c r="L82" i="17"/>
  <c r="M82" i="17"/>
  <c r="O81" i="17"/>
  <c r="N81" i="17"/>
  <c r="L81" i="17"/>
  <c r="K81" i="17"/>
  <c r="O80" i="17"/>
  <c r="N80" i="17"/>
  <c r="L80" i="17"/>
  <c r="K80" i="17"/>
  <c r="O79" i="17"/>
  <c r="N79" i="17"/>
  <c r="L79" i="17"/>
  <c r="M79" i="17"/>
  <c r="O76" i="17"/>
  <c r="N76" i="17"/>
  <c r="L76" i="17"/>
  <c r="K76" i="17"/>
  <c r="O75" i="17"/>
  <c r="N75" i="17"/>
  <c r="L75" i="17"/>
  <c r="M75" i="17"/>
  <c r="O74" i="17"/>
  <c r="N74" i="17"/>
  <c r="L74" i="17"/>
  <c r="M74" i="17"/>
  <c r="O73" i="17"/>
  <c r="N73" i="17"/>
  <c r="L73" i="17"/>
  <c r="K73" i="17"/>
  <c r="O72" i="17"/>
  <c r="N72" i="17"/>
  <c r="L72" i="17"/>
  <c r="K72" i="17"/>
  <c r="O71" i="17"/>
  <c r="N71" i="17"/>
  <c r="L71" i="17"/>
  <c r="M71" i="17"/>
  <c r="O70" i="17"/>
  <c r="N70" i="17"/>
  <c r="L70" i="17"/>
  <c r="K70" i="17"/>
  <c r="O69" i="17"/>
  <c r="N69" i="17"/>
  <c r="L69" i="17"/>
  <c r="M69" i="17"/>
  <c r="O68" i="17"/>
  <c r="N68" i="17"/>
  <c r="L68" i="17"/>
  <c r="M68" i="17"/>
  <c r="O67" i="17"/>
  <c r="N67" i="17"/>
  <c r="L67" i="17"/>
  <c r="K67" i="17"/>
  <c r="O66" i="17"/>
  <c r="N66" i="17"/>
  <c r="L66" i="17"/>
  <c r="M66" i="17"/>
  <c r="M60" i="17" l="1"/>
  <c r="P60" i="17" s="1"/>
  <c r="M21" i="17"/>
  <c r="P21" i="17" s="1"/>
  <c r="P68" i="17"/>
  <c r="K82" i="17"/>
  <c r="M20" i="17"/>
  <c r="P20" i="17" s="1"/>
  <c r="M81" i="17"/>
  <c r="P81" i="17" s="1"/>
  <c r="P83" i="17"/>
  <c r="P84" i="17"/>
  <c r="K95" i="17"/>
  <c r="P100" i="17"/>
  <c r="P74" i="17"/>
  <c r="P79" i="17"/>
  <c r="M73" i="17"/>
  <c r="P73" i="17" s="1"/>
  <c r="P95" i="17"/>
  <c r="K79" i="17"/>
  <c r="M98" i="17"/>
  <c r="P98" i="17" s="1"/>
  <c r="M87" i="17"/>
  <c r="P87" i="17" s="1"/>
  <c r="K93" i="17"/>
  <c r="M80" i="17"/>
  <c r="P80" i="17" s="1"/>
  <c r="P97" i="17"/>
  <c r="P86" i="17"/>
  <c r="M89" i="17"/>
  <c r="P89" i="17" s="1"/>
  <c r="P91" i="17"/>
  <c r="P93" i="17"/>
  <c r="M99" i="17"/>
  <c r="P99" i="17" s="1"/>
  <c r="P85" i="17"/>
  <c r="P90" i="17"/>
  <c r="K85" i="17"/>
  <c r="K90" i="17"/>
  <c r="P92" i="17"/>
  <c r="K97" i="17"/>
  <c r="P71" i="17"/>
  <c r="P82" i="17"/>
  <c r="K100" i="17"/>
  <c r="K86" i="17"/>
  <c r="M88" i="17"/>
  <c r="P88" i="17" s="1"/>
  <c r="K84" i="17"/>
  <c r="K92" i="17"/>
  <c r="K83" i="17"/>
  <c r="K91" i="17"/>
  <c r="M76" i="17"/>
  <c r="P76" i="17" s="1"/>
  <c r="M67" i="17"/>
  <c r="P67" i="17" s="1"/>
  <c r="K74" i="17"/>
  <c r="P66" i="17"/>
  <c r="K71" i="17"/>
  <c r="P75" i="17"/>
  <c r="M72" i="17"/>
  <c r="P72" i="17" s="1"/>
  <c r="K75" i="17"/>
  <c r="M70" i="17"/>
  <c r="P70" i="17" s="1"/>
  <c r="K68" i="17"/>
  <c r="P69" i="17"/>
  <c r="K66" i="17"/>
  <c r="K69" i="17"/>
  <c r="P86" i="34" l="1"/>
  <c r="O149" i="36"/>
  <c r="N149" i="36"/>
  <c r="L149" i="36"/>
  <c r="M149" i="36"/>
  <c r="O148" i="36"/>
  <c r="N148" i="36"/>
  <c r="L148" i="36"/>
  <c r="M148" i="36"/>
  <c r="O147" i="36"/>
  <c r="N147" i="36"/>
  <c r="L147" i="36"/>
  <c r="M147" i="36"/>
  <c r="O146" i="36"/>
  <c r="N146" i="36"/>
  <c r="L146" i="36"/>
  <c r="M146" i="36"/>
  <c r="K88" i="36"/>
  <c r="L88" i="36"/>
  <c r="N88" i="36"/>
  <c r="O88" i="36"/>
  <c r="O144" i="36"/>
  <c r="N144" i="36"/>
  <c r="L144" i="36"/>
  <c r="M144" i="36"/>
  <c r="O143" i="36"/>
  <c r="N143" i="36"/>
  <c r="L143" i="36"/>
  <c r="M143" i="36"/>
  <c r="P143" i="36" s="1"/>
  <c r="O142" i="36"/>
  <c r="N142" i="36"/>
  <c r="L142" i="36"/>
  <c r="K142" i="36"/>
  <c r="O141" i="36"/>
  <c r="N141" i="36"/>
  <c r="L141" i="36"/>
  <c r="M141" i="36"/>
  <c r="O140" i="36"/>
  <c r="N140" i="36"/>
  <c r="L140" i="36"/>
  <c r="M140" i="36"/>
  <c r="P140" i="36" s="1"/>
  <c r="O139" i="36"/>
  <c r="N139" i="36"/>
  <c r="L139" i="36"/>
  <c r="K139" i="36"/>
  <c r="O138" i="36"/>
  <c r="N138" i="36"/>
  <c r="L138" i="36"/>
  <c r="K138" i="36"/>
  <c r="M138" i="36"/>
  <c r="O137" i="36"/>
  <c r="N137" i="36"/>
  <c r="L137" i="36"/>
  <c r="M137" i="36"/>
  <c r="O136" i="36"/>
  <c r="N136" i="36"/>
  <c r="L136" i="36"/>
  <c r="M136" i="36"/>
  <c r="O133" i="36"/>
  <c r="N133" i="36"/>
  <c r="L133" i="36"/>
  <c r="K133" i="36"/>
  <c r="O132" i="36"/>
  <c r="N132" i="36"/>
  <c r="L132" i="36"/>
  <c r="M132" i="36"/>
  <c r="O131" i="36"/>
  <c r="N131" i="36"/>
  <c r="L131" i="36"/>
  <c r="M131" i="36"/>
  <c r="O130" i="36"/>
  <c r="N130" i="36"/>
  <c r="L130" i="36"/>
  <c r="K130" i="36"/>
  <c r="O129" i="36"/>
  <c r="N129" i="36"/>
  <c r="L129" i="36"/>
  <c r="M129" i="36"/>
  <c r="O128" i="36"/>
  <c r="N128" i="36"/>
  <c r="L128" i="36"/>
  <c r="M128" i="36"/>
  <c r="O127" i="36"/>
  <c r="N127" i="36"/>
  <c r="L127" i="36"/>
  <c r="M127" i="36"/>
  <c r="M124" i="36"/>
  <c r="L124" i="36"/>
  <c r="N124" i="36"/>
  <c r="O124" i="36"/>
  <c r="K121" i="36"/>
  <c r="L121" i="36"/>
  <c r="N121" i="36"/>
  <c r="O121" i="36"/>
  <c r="K122" i="36"/>
  <c r="L122" i="36"/>
  <c r="N122" i="36"/>
  <c r="O122" i="36"/>
  <c r="M123" i="36"/>
  <c r="L123" i="36"/>
  <c r="N123" i="36"/>
  <c r="O123" i="36"/>
  <c r="K120" i="36"/>
  <c r="L120" i="36"/>
  <c r="N120" i="36"/>
  <c r="O120" i="36"/>
  <c r="K111" i="36"/>
  <c r="L111" i="36"/>
  <c r="N111" i="36"/>
  <c r="O111" i="36"/>
  <c r="K112" i="36"/>
  <c r="L112" i="36"/>
  <c r="N112" i="36"/>
  <c r="O112" i="36"/>
  <c r="K110" i="36"/>
  <c r="L110" i="36"/>
  <c r="N110" i="36"/>
  <c r="O110" i="36"/>
  <c r="K104" i="36"/>
  <c r="L104" i="36"/>
  <c r="N104" i="36"/>
  <c r="O104" i="36"/>
  <c r="K90" i="36"/>
  <c r="L90" i="36"/>
  <c r="N90" i="36"/>
  <c r="O90" i="36"/>
  <c r="K58" i="36"/>
  <c r="L58" i="36"/>
  <c r="N58" i="36"/>
  <c r="O58" i="36"/>
  <c r="K59" i="36"/>
  <c r="L59" i="36"/>
  <c r="N59" i="36"/>
  <c r="O59" i="36"/>
  <c r="M60" i="36"/>
  <c r="L60" i="36"/>
  <c r="N60" i="36"/>
  <c r="O60" i="36"/>
  <c r="K61" i="36"/>
  <c r="L61" i="36"/>
  <c r="N61" i="36"/>
  <c r="O61" i="36"/>
  <c r="K62" i="36"/>
  <c r="L62" i="36"/>
  <c r="N62" i="36"/>
  <c r="O62" i="36"/>
  <c r="K63" i="36"/>
  <c r="L63" i="36"/>
  <c r="N63" i="36"/>
  <c r="O63" i="36"/>
  <c r="M64" i="36"/>
  <c r="L64" i="36"/>
  <c r="N64" i="36"/>
  <c r="O64" i="36"/>
  <c r="M65" i="36"/>
  <c r="L65" i="36"/>
  <c r="N65" i="36"/>
  <c r="O65" i="36"/>
  <c r="K52" i="36"/>
  <c r="L52" i="36"/>
  <c r="N52" i="36"/>
  <c r="O52" i="36"/>
  <c r="K53" i="36"/>
  <c r="L53" i="36"/>
  <c r="N53" i="36"/>
  <c r="O53" i="36"/>
  <c r="M54" i="36"/>
  <c r="L54" i="36"/>
  <c r="N54" i="36"/>
  <c r="O54" i="36"/>
  <c r="M55" i="36"/>
  <c r="L55" i="36"/>
  <c r="N55" i="36"/>
  <c r="O55" i="36"/>
  <c r="M56" i="36"/>
  <c r="L56" i="36"/>
  <c r="N56" i="36"/>
  <c r="O56" i="36"/>
  <c r="M21" i="36"/>
  <c r="L21" i="36"/>
  <c r="N21" i="36"/>
  <c r="O21" i="36"/>
  <c r="K22" i="36"/>
  <c r="L22" i="36"/>
  <c r="N22" i="36"/>
  <c r="O22" i="36"/>
  <c r="M23" i="36"/>
  <c r="L23" i="36"/>
  <c r="N23" i="36"/>
  <c r="O23" i="36"/>
  <c r="H124" i="6"/>
  <c r="M124" i="6" s="1"/>
  <c r="K124" i="6"/>
  <c r="L124" i="6"/>
  <c r="N124" i="6"/>
  <c r="O124" i="6"/>
  <c r="H125" i="6"/>
  <c r="K125" i="6" s="1"/>
  <c r="L125" i="6"/>
  <c r="N125" i="6"/>
  <c r="O125" i="6"/>
  <c r="K72" i="7"/>
  <c r="L72" i="7"/>
  <c r="M72" i="7"/>
  <c r="N72" i="7"/>
  <c r="O72" i="7"/>
  <c r="K73" i="7"/>
  <c r="L73" i="7"/>
  <c r="M73" i="7"/>
  <c r="N73" i="7"/>
  <c r="O73" i="7"/>
  <c r="P147" i="36" l="1"/>
  <c r="P149" i="36"/>
  <c r="P137" i="36"/>
  <c r="M133" i="36"/>
  <c r="P133" i="36" s="1"/>
  <c r="K140" i="36"/>
  <c r="K143" i="36"/>
  <c r="K149" i="36"/>
  <c r="K137" i="36"/>
  <c r="M142" i="36"/>
  <c r="P142" i="36" s="1"/>
  <c r="M120" i="36"/>
  <c r="P120" i="36" s="1"/>
  <c r="P141" i="36"/>
  <c r="P144" i="36"/>
  <c r="P146" i="36"/>
  <c r="P138" i="36"/>
  <c r="K141" i="36"/>
  <c r="P148" i="36"/>
  <c r="K148" i="36"/>
  <c r="K147" i="36"/>
  <c r="K146" i="36"/>
  <c r="M88" i="36"/>
  <c r="P88" i="36" s="1"/>
  <c r="K144" i="36"/>
  <c r="M139" i="36"/>
  <c r="P139" i="36" s="1"/>
  <c r="K129" i="36"/>
  <c r="P136" i="36"/>
  <c r="K136" i="36"/>
  <c r="P132" i="36"/>
  <c r="P131" i="36"/>
  <c r="K123" i="36"/>
  <c r="P127" i="36"/>
  <c r="P129" i="36"/>
  <c r="M121" i="36"/>
  <c r="P121" i="36" s="1"/>
  <c r="P128" i="36"/>
  <c r="M130" i="36"/>
  <c r="P130" i="36" s="1"/>
  <c r="K128" i="36"/>
  <c r="K132" i="36"/>
  <c r="K127" i="36"/>
  <c r="K131" i="36"/>
  <c r="K124" i="36"/>
  <c r="P124" i="36"/>
  <c r="P123" i="36"/>
  <c r="M122" i="36"/>
  <c r="P122" i="36" s="1"/>
  <c r="M111" i="36"/>
  <c r="P111" i="36" s="1"/>
  <c r="M112" i="36"/>
  <c r="P112" i="36" s="1"/>
  <c r="M110" i="36"/>
  <c r="P110" i="36" s="1"/>
  <c r="K64" i="36"/>
  <c r="M104" i="36"/>
  <c r="P104" i="36" s="1"/>
  <c r="M61" i="36"/>
  <c r="P61" i="36" s="1"/>
  <c r="M90" i="36"/>
  <c r="P90" i="36" s="1"/>
  <c r="K65" i="36"/>
  <c r="M62" i="36"/>
  <c r="P62" i="36" s="1"/>
  <c r="M52" i="36"/>
  <c r="P52" i="36" s="1"/>
  <c r="M63" i="36"/>
  <c r="P63" i="36" s="1"/>
  <c r="K60" i="36"/>
  <c r="M58" i="36"/>
  <c r="P58" i="36" s="1"/>
  <c r="P64" i="36"/>
  <c r="P65" i="36"/>
  <c r="P60" i="36"/>
  <c r="M59" i="36"/>
  <c r="P59" i="36" s="1"/>
  <c r="K56" i="36"/>
  <c r="P56" i="36"/>
  <c r="K54" i="36"/>
  <c r="P54" i="36"/>
  <c r="P55" i="36"/>
  <c r="K55" i="36"/>
  <c r="M53" i="36"/>
  <c r="P53" i="36" s="1"/>
  <c r="K23" i="36"/>
  <c r="K21" i="36"/>
  <c r="M22" i="36"/>
  <c r="P22" i="36" s="1"/>
  <c r="P23" i="36"/>
  <c r="P21" i="36"/>
  <c r="P124" i="6"/>
  <c r="M125" i="6"/>
  <c r="P125" i="6" s="1"/>
  <c r="P73" i="7"/>
  <c r="P72" i="7"/>
  <c r="K41" i="28"/>
  <c r="L41" i="28"/>
  <c r="N41" i="28"/>
  <c r="O41" i="28"/>
  <c r="K42" i="28"/>
  <c r="L42" i="28"/>
  <c r="N42" i="28"/>
  <c r="O42" i="28"/>
  <c r="K43" i="28"/>
  <c r="L43" i="28"/>
  <c r="N43" i="28"/>
  <c r="O43" i="28"/>
  <c r="M43" i="28" l="1"/>
  <c r="P43" i="28" s="1"/>
  <c r="M41" i="28"/>
  <c r="P41" i="28" s="1"/>
  <c r="M42" i="28"/>
  <c r="P42" i="28" s="1"/>
  <c r="L188" i="8"/>
  <c r="N188" i="8"/>
  <c r="O188" i="8"/>
  <c r="L186" i="8"/>
  <c r="N186" i="8"/>
  <c r="O186" i="8"/>
  <c r="M187" i="8"/>
  <c r="L187" i="8"/>
  <c r="N187" i="8"/>
  <c r="O187" i="8"/>
  <c r="K165" i="8"/>
  <c r="L165" i="8"/>
  <c r="N165" i="8"/>
  <c r="O165" i="8"/>
  <c r="M188" i="8" l="1"/>
  <c r="P188" i="8" s="1"/>
  <c r="M186" i="8"/>
  <c r="P186" i="8" s="1"/>
  <c r="P187" i="8"/>
  <c r="M165" i="8"/>
  <c r="P165" i="8" s="1"/>
  <c r="A64" i="37" l="1"/>
  <c r="D62" i="37"/>
  <c r="A62" i="37"/>
  <c r="D58" i="37"/>
  <c r="A58" i="37"/>
  <c r="O12" i="37"/>
  <c r="C8" i="37"/>
  <c r="C6" i="37"/>
  <c r="L56" i="37" l="1"/>
  <c r="I16" i="2" s="1"/>
  <c r="N56" i="37"/>
  <c r="G16" i="2" s="1"/>
  <c r="K191" i="29"/>
  <c r="M192" i="29"/>
  <c r="L192" i="29"/>
  <c r="N192" i="29"/>
  <c r="O192" i="29"/>
  <c r="M193" i="29"/>
  <c r="L193" i="29"/>
  <c r="N193" i="29"/>
  <c r="O193" i="29"/>
  <c r="M194" i="29"/>
  <c r="L194" i="29"/>
  <c r="N194" i="29"/>
  <c r="O194" i="29"/>
  <c r="M195" i="29"/>
  <c r="L195" i="29"/>
  <c r="N195" i="29"/>
  <c r="O195" i="29"/>
  <c r="M196" i="29"/>
  <c r="K196" i="29"/>
  <c r="L196" i="29"/>
  <c r="N196" i="29"/>
  <c r="O196" i="29"/>
  <c r="M197" i="29"/>
  <c r="L197" i="29"/>
  <c r="N197" i="29"/>
  <c r="O197" i="29"/>
  <c r="M198" i="29"/>
  <c r="L198" i="29"/>
  <c r="N198" i="29"/>
  <c r="O198" i="29"/>
  <c r="M200" i="29"/>
  <c r="L200" i="29"/>
  <c r="N200" i="29"/>
  <c r="O200" i="29"/>
  <c r="O56" i="37" l="1"/>
  <c r="H16" i="2" s="1"/>
  <c r="M56" i="37"/>
  <c r="F16" i="2" s="1"/>
  <c r="P197" i="29"/>
  <c r="K200" i="29"/>
  <c r="P200" i="29"/>
  <c r="K198" i="29"/>
  <c r="K194" i="29"/>
  <c r="K192" i="29"/>
  <c r="K195" i="29"/>
  <c r="K193" i="29"/>
  <c r="K197" i="29"/>
  <c r="P192" i="29"/>
  <c r="P198" i="29"/>
  <c r="P195" i="29"/>
  <c r="P193" i="29"/>
  <c r="P196" i="29"/>
  <c r="P194" i="29"/>
  <c r="M75" i="29"/>
  <c r="L75" i="29"/>
  <c r="N75" i="29"/>
  <c r="O75" i="29"/>
  <c r="K74" i="29"/>
  <c r="L74" i="29"/>
  <c r="N74" i="29"/>
  <c r="O74" i="29"/>
  <c r="K51" i="29"/>
  <c r="L51" i="29"/>
  <c r="N51" i="29"/>
  <c r="O51" i="29"/>
  <c r="N86" i="34"/>
  <c r="G15" i="2" s="1"/>
  <c r="M50" i="29"/>
  <c r="L50" i="29"/>
  <c r="N50" i="29"/>
  <c r="O50" i="29"/>
  <c r="K48" i="29"/>
  <c r="L48" i="29"/>
  <c r="N48" i="29"/>
  <c r="O48" i="29"/>
  <c r="K49" i="29"/>
  <c r="L49" i="29"/>
  <c r="N49" i="29"/>
  <c r="O49" i="29"/>
  <c r="E16" i="2" l="1"/>
  <c r="P56" i="37"/>
  <c r="O11" i="37" s="1"/>
  <c r="M74" i="29"/>
  <c r="P74" i="29" s="1"/>
  <c r="K75" i="29"/>
  <c r="P75" i="29"/>
  <c r="M51" i="29"/>
  <c r="P51" i="29" s="1"/>
  <c r="P50" i="29"/>
  <c r="K50" i="29"/>
  <c r="M49" i="29"/>
  <c r="P49" i="29" s="1"/>
  <c r="M48" i="29"/>
  <c r="P48" i="29" s="1"/>
  <c r="K103" i="36"/>
  <c r="L103" i="36"/>
  <c r="N103" i="36"/>
  <c r="O103" i="36"/>
  <c r="K105" i="36"/>
  <c r="L105" i="36"/>
  <c r="N105" i="36"/>
  <c r="O105" i="36"/>
  <c r="K106" i="36"/>
  <c r="L106" i="36"/>
  <c r="N106" i="36"/>
  <c r="O106" i="36"/>
  <c r="K107" i="36"/>
  <c r="L107" i="36"/>
  <c r="N107" i="36"/>
  <c r="O107" i="36"/>
  <c r="K108" i="36"/>
  <c r="L108" i="36"/>
  <c r="N108" i="36"/>
  <c r="O108" i="36"/>
  <c r="M109" i="36"/>
  <c r="L109" i="36"/>
  <c r="N109" i="36"/>
  <c r="O109" i="36"/>
  <c r="M113" i="36"/>
  <c r="L113" i="36"/>
  <c r="N113" i="36"/>
  <c r="O113" i="36"/>
  <c r="K114" i="36"/>
  <c r="L114" i="36"/>
  <c r="N114" i="36"/>
  <c r="O114" i="36"/>
  <c r="K115" i="36"/>
  <c r="L115" i="36"/>
  <c r="N115" i="36"/>
  <c r="O115" i="36"/>
  <c r="K116" i="36"/>
  <c r="L116" i="36"/>
  <c r="N116" i="36"/>
  <c r="O116" i="36"/>
  <c r="M117" i="36"/>
  <c r="L117" i="36"/>
  <c r="N117" i="36"/>
  <c r="O117" i="36"/>
  <c r="M118" i="36"/>
  <c r="L118" i="36"/>
  <c r="N118" i="36"/>
  <c r="O118" i="36"/>
  <c r="K70" i="36"/>
  <c r="L70" i="36"/>
  <c r="N70" i="36"/>
  <c r="O70" i="36"/>
  <c r="K71" i="36"/>
  <c r="L71" i="36"/>
  <c r="N71" i="36"/>
  <c r="O71" i="36"/>
  <c r="K72" i="36"/>
  <c r="L72" i="36"/>
  <c r="N72" i="36"/>
  <c r="O72" i="36"/>
  <c r="M73" i="36"/>
  <c r="L73" i="36"/>
  <c r="N73" i="36"/>
  <c r="O73" i="36"/>
  <c r="K74" i="36"/>
  <c r="L74" i="36"/>
  <c r="N74" i="36"/>
  <c r="O74" i="36"/>
  <c r="M75" i="36"/>
  <c r="L75" i="36"/>
  <c r="N75" i="36"/>
  <c r="O75" i="36"/>
  <c r="K76" i="36"/>
  <c r="L76" i="36"/>
  <c r="N76" i="36"/>
  <c r="O76" i="36"/>
  <c r="K77" i="36"/>
  <c r="L77" i="36"/>
  <c r="N77" i="36"/>
  <c r="O77" i="36"/>
  <c r="M78" i="36"/>
  <c r="L78" i="36"/>
  <c r="N78" i="36"/>
  <c r="O78" i="36"/>
  <c r="K79" i="36"/>
  <c r="L79" i="36"/>
  <c r="N79" i="36"/>
  <c r="O79" i="36"/>
  <c r="K80" i="36"/>
  <c r="L80" i="36"/>
  <c r="N80" i="36"/>
  <c r="O80" i="36"/>
  <c r="M81" i="36"/>
  <c r="L81" i="36"/>
  <c r="N81" i="36"/>
  <c r="O81" i="36"/>
  <c r="K82" i="36"/>
  <c r="L82" i="36"/>
  <c r="N82" i="36"/>
  <c r="O82" i="36"/>
  <c r="K83" i="36"/>
  <c r="L83" i="36"/>
  <c r="N83" i="36"/>
  <c r="O83" i="36"/>
  <c r="K85" i="36"/>
  <c r="L85" i="36"/>
  <c r="N85" i="36"/>
  <c r="O85" i="36"/>
  <c r="M86" i="36"/>
  <c r="L86" i="36"/>
  <c r="N86" i="36"/>
  <c r="O86" i="36"/>
  <c r="K87" i="36"/>
  <c r="L87" i="36"/>
  <c r="N87" i="36"/>
  <c r="O87" i="36"/>
  <c r="M89" i="36"/>
  <c r="L89" i="36"/>
  <c r="N89" i="36"/>
  <c r="O89" i="36"/>
  <c r="K91" i="36"/>
  <c r="L91" i="36"/>
  <c r="N91" i="36"/>
  <c r="O91" i="36"/>
  <c r="M92" i="36"/>
  <c r="L92" i="36"/>
  <c r="N92" i="36"/>
  <c r="O92" i="36"/>
  <c r="K93" i="36"/>
  <c r="L93" i="36"/>
  <c r="N93" i="36"/>
  <c r="O93" i="36"/>
  <c r="K94" i="36"/>
  <c r="L94" i="36"/>
  <c r="N94" i="36"/>
  <c r="O94" i="36"/>
  <c r="M95" i="36"/>
  <c r="L95" i="36"/>
  <c r="N95" i="36"/>
  <c r="O95" i="36"/>
  <c r="K96" i="36"/>
  <c r="L96" i="36"/>
  <c r="N96" i="36"/>
  <c r="O96" i="36"/>
  <c r="K97" i="36"/>
  <c r="L97" i="36"/>
  <c r="N97" i="36"/>
  <c r="O97" i="36"/>
  <c r="M98" i="36"/>
  <c r="L98" i="36"/>
  <c r="N98" i="36"/>
  <c r="O98" i="36"/>
  <c r="K99" i="36"/>
  <c r="L99" i="36"/>
  <c r="N99" i="36"/>
  <c r="O99" i="36"/>
  <c r="K100" i="36"/>
  <c r="L100" i="36"/>
  <c r="N100" i="36"/>
  <c r="O100" i="36"/>
  <c r="K101" i="36"/>
  <c r="L101" i="36"/>
  <c r="N101" i="36"/>
  <c r="O101" i="36"/>
  <c r="K46" i="36"/>
  <c r="L46" i="36"/>
  <c r="N46" i="36"/>
  <c r="O46" i="36"/>
  <c r="K47" i="36"/>
  <c r="L47" i="36"/>
  <c r="N47" i="36"/>
  <c r="O47" i="36"/>
  <c r="K48" i="36"/>
  <c r="L48" i="36"/>
  <c r="N48" i="36"/>
  <c r="O48" i="36"/>
  <c r="K49" i="36"/>
  <c r="L49" i="36"/>
  <c r="N49" i="36"/>
  <c r="O49" i="36"/>
  <c r="K50" i="36"/>
  <c r="L50" i="36"/>
  <c r="N50" i="36"/>
  <c r="O50" i="36"/>
  <c r="M51" i="36"/>
  <c r="L51" i="36"/>
  <c r="N51" i="36"/>
  <c r="O51" i="36"/>
  <c r="K68" i="36"/>
  <c r="L68" i="36"/>
  <c r="N68" i="36"/>
  <c r="O68" i="36"/>
  <c r="M69" i="36"/>
  <c r="L69" i="36"/>
  <c r="N69" i="36"/>
  <c r="O69" i="36"/>
  <c r="K45" i="36"/>
  <c r="L45" i="36"/>
  <c r="N45" i="36"/>
  <c r="O45" i="36"/>
  <c r="A161" i="36"/>
  <c r="D159" i="36"/>
  <c r="A159" i="36"/>
  <c r="D155" i="36"/>
  <c r="A155" i="36"/>
  <c r="O43" i="36"/>
  <c r="N43" i="36"/>
  <c r="L43" i="36"/>
  <c r="K43" i="36"/>
  <c r="O42" i="36"/>
  <c r="N42" i="36"/>
  <c r="L42" i="36"/>
  <c r="K42" i="36"/>
  <c r="O41" i="36"/>
  <c r="N41" i="36"/>
  <c r="L41" i="36"/>
  <c r="K41" i="36"/>
  <c r="O40" i="36"/>
  <c r="N40" i="36"/>
  <c r="L40" i="36"/>
  <c r="K40" i="36"/>
  <c r="O39" i="36"/>
  <c r="N39" i="36"/>
  <c r="L39" i="36"/>
  <c r="M39" i="36"/>
  <c r="O38" i="36"/>
  <c r="N38" i="36"/>
  <c r="L38" i="36"/>
  <c r="M38" i="36"/>
  <c r="O37" i="36"/>
  <c r="N37" i="36"/>
  <c r="L37" i="36"/>
  <c r="M37" i="36"/>
  <c r="O36" i="36"/>
  <c r="N36" i="36"/>
  <c r="L36" i="36"/>
  <c r="K36" i="36"/>
  <c r="O35" i="36"/>
  <c r="N35" i="36"/>
  <c r="L35" i="36"/>
  <c r="K35" i="36"/>
  <c r="O34" i="36"/>
  <c r="N34" i="36"/>
  <c r="L34" i="36"/>
  <c r="K34" i="36"/>
  <c r="O33" i="36"/>
  <c r="N33" i="36"/>
  <c r="L33" i="36"/>
  <c r="M33" i="36"/>
  <c r="O32" i="36"/>
  <c r="N32" i="36"/>
  <c r="L32" i="36"/>
  <c r="M32" i="36"/>
  <c r="O31" i="36"/>
  <c r="N31" i="36"/>
  <c r="L31" i="36"/>
  <c r="M31" i="36"/>
  <c r="O30" i="36"/>
  <c r="N30" i="36"/>
  <c r="L30" i="36"/>
  <c r="M30" i="36"/>
  <c r="O29" i="36"/>
  <c r="N29" i="36"/>
  <c r="L29" i="36"/>
  <c r="M29" i="36"/>
  <c r="O28" i="36"/>
  <c r="N28" i="36"/>
  <c r="L28" i="36"/>
  <c r="K28" i="36"/>
  <c r="O27" i="36"/>
  <c r="N27" i="36"/>
  <c r="L27" i="36"/>
  <c r="K27" i="36"/>
  <c r="O26" i="36"/>
  <c r="N26" i="36"/>
  <c r="L26" i="36"/>
  <c r="K26" i="36"/>
  <c r="O25" i="36"/>
  <c r="N25" i="36"/>
  <c r="L25" i="36"/>
  <c r="K25" i="36"/>
  <c r="O20" i="36"/>
  <c r="N20" i="36"/>
  <c r="L20" i="36"/>
  <c r="M20" i="36"/>
  <c r="O19" i="36"/>
  <c r="N19" i="36"/>
  <c r="L19" i="36"/>
  <c r="M19" i="36"/>
  <c r="O18" i="36"/>
  <c r="N18" i="36"/>
  <c r="L18" i="36"/>
  <c r="K18" i="36"/>
  <c r="O12" i="36"/>
  <c r="C8" i="36"/>
  <c r="C6" i="36"/>
  <c r="M114" i="36" l="1"/>
  <c r="P114" i="36" s="1"/>
  <c r="K117" i="36"/>
  <c r="M76" i="36"/>
  <c r="P76" i="36" s="1"/>
  <c r="M93" i="36"/>
  <c r="P93" i="36" s="1"/>
  <c r="M77" i="36"/>
  <c r="P77" i="36" s="1"/>
  <c r="K113" i="36"/>
  <c r="M108" i="36"/>
  <c r="P108" i="36" s="1"/>
  <c r="P117" i="36"/>
  <c r="P113" i="36"/>
  <c r="P95" i="36"/>
  <c r="P86" i="36"/>
  <c r="P81" i="36"/>
  <c r="M106" i="36"/>
  <c r="P106" i="36" s="1"/>
  <c r="K109" i="36"/>
  <c r="P118" i="36"/>
  <c r="P109" i="36"/>
  <c r="M107" i="36"/>
  <c r="P107" i="36" s="1"/>
  <c r="K118" i="36"/>
  <c r="M115" i="36"/>
  <c r="P115" i="36" s="1"/>
  <c r="M103" i="36"/>
  <c r="P103" i="36" s="1"/>
  <c r="M116" i="36"/>
  <c r="P116" i="36" s="1"/>
  <c r="M105" i="36"/>
  <c r="P105" i="36" s="1"/>
  <c r="M82" i="36"/>
  <c r="P82" i="36" s="1"/>
  <c r="P75" i="36"/>
  <c r="P78" i="36"/>
  <c r="P73" i="36"/>
  <c r="K86" i="36"/>
  <c r="M83" i="36"/>
  <c r="P83" i="36" s="1"/>
  <c r="P98" i="36"/>
  <c r="M74" i="36"/>
  <c r="P74" i="36" s="1"/>
  <c r="K69" i="36"/>
  <c r="K92" i="36"/>
  <c r="M99" i="36"/>
  <c r="P99" i="36" s="1"/>
  <c r="M80" i="36"/>
  <c r="P80" i="36" s="1"/>
  <c r="M100" i="36"/>
  <c r="P100" i="36" s="1"/>
  <c r="M97" i="36"/>
  <c r="P97" i="36" s="1"/>
  <c r="M94" i="36"/>
  <c r="P94" i="36" s="1"/>
  <c r="M91" i="36"/>
  <c r="P91" i="36" s="1"/>
  <c r="M72" i="36"/>
  <c r="P72" i="36" s="1"/>
  <c r="P89" i="36"/>
  <c r="P92" i="36"/>
  <c r="M85" i="36"/>
  <c r="P85" i="36" s="1"/>
  <c r="K78" i="36"/>
  <c r="K75" i="36"/>
  <c r="M101" i="36"/>
  <c r="P101" i="36" s="1"/>
  <c r="K95" i="36"/>
  <c r="K98" i="36"/>
  <c r="K89" i="36"/>
  <c r="K81" i="36"/>
  <c r="K73" i="36"/>
  <c r="M70" i="36"/>
  <c r="P70" i="36" s="1"/>
  <c r="M96" i="36"/>
  <c r="P96" i="36" s="1"/>
  <c r="M87" i="36"/>
  <c r="P87" i="36" s="1"/>
  <c r="M79" i="36"/>
  <c r="P79" i="36" s="1"/>
  <c r="M71" i="36"/>
  <c r="P71" i="36" s="1"/>
  <c r="M50" i="36"/>
  <c r="P50" i="36" s="1"/>
  <c r="P69" i="36"/>
  <c r="K37" i="36"/>
  <c r="M43" i="36"/>
  <c r="P43" i="36" s="1"/>
  <c r="M48" i="36"/>
  <c r="P48" i="36" s="1"/>
  <c r="K51" i="36"/>
  <c r="P38" i="36"/>
  <c r="M45" i="36"/>
  <c r="P45" i="36" s="1"/>
  <c r="P51" i="36"/>
  <c r="M49" i="36"/>
  <c r="P49" i="36" s="1"/>
  <c r="M46" i="36"/>
  <c r="P46" i="36" s="1"/>
  <c r="M47" i="36"/>
  <c r="P47" i="36" s="1"/>
  <c r="M68" i="36"/>
  <c r="P68" i="36" s="1"/>
  <c r="M26" i="36"/>
  <c r="P26" i="36" s="1"/>
  <c r="M34" i="36"/>
  <c r="P34" i="36" s="1"/>
  <c r="M27" i="36"/>
  <c r="P27" i="36" s="1"/>
  <c r="M36" i="36"/>
  <c r="P36" i="36" s="1"/>
  <c r="P19" i="36"/>
  <c r="M28" i="36"/>
  <c r="P28" i="36" s="1"/>
  <c r="P30" i="36"/>
  <c r="P32" i="36"/>
  <c r="M35" i="36"/>
  <c r="P35" i="36" s="1"/>
  <c r="P37" i="36"/>
  <c r="M42" i="36"/>
  <c r="P42" i="36" s="1"/>
  <c r="P39" i="36"/>
  <c r="P20" i="36"/>
  <c r="P29" i="36"/>
  <c r="K29" i="36"/>
  <c r="P31" i="36"/>
  <c r="P33" i="36"/>
  <c r="O151" i="36"/>
  <c r="H18" i="2" s="1"/>
  <c r="N151" i="36"/>
  <c r="G18" i="2" s="1"/>
  <c r="L151" i="36"/>
  <c r="I18" i="2" s="1"/>
  <c r="K20" i="36"/>
  <c r="M25" i="36"/>
  <c r="P25" i="36" s="1"/>
  <c r="M18" i="36"/>
  <c r="K32" i="36"/>
  <c r="K19" i="36"/>
  <c r="K30" i="36"/>
  <c r="K38" i="36"/>
  <c r="M40" i="36"/>
  <c r="P40" i="36" s="1"/>
  <c r="K33" i="36"/>
  <c r="K31" i="36"/>
  <c r="K39" i="36"/>
  <c r="M41" i="36"/>
  <c r="P41" i="36" s="1"/>
  <c r="M151" i="36" l="1"/>
  <c r="F18" i="2" s="1"/>
  <c r="P18" i="36"/>
  <c r="P151" i="36" s="1"/>
  <c r="O11" i="36" l="1"/>
  <c r="E18" i="2" l="1"/>
  <c r="M86" i="34" l="1"/>
  <c r="E24" i="34" l="1"/>
  <c r="E23" i="34"/>
  <c r="E22" i="34"/>
  <c r="A94" i="34" l="1"/>
  <c r="D92" i="34"/>
  <c r="A92" i="34"/>
  <c r="D88" i="34"/>
  <c r="A88" i="34"/>
  <c r="O12" i="34"/>
  <c r="C8" i="34"/>
  <c r="C6" i="34"/>
  <c r="N200" i="8"/>
  <c r="N199" i="8"/>
  <c r="N198" i="8"/>
  <c r="N197" i="8"/>
  <c r="E170" i="8"/>
  <c r="L170" i="8" s="1"/>
  <c r="E169" i="8"/>
  <c r="O169" i="8" s="1"/>
  <c r="A229" i="8"/>
  <c r="A225" i="8"/>
  <c r="K219" i="8"/>
  <c r="K218" i="8"/>
  <c r="O216" i="8"/>
  <c r="L216" i="8"/>
  <c r="N216" i="8"/>
  <c r="H216" i="8"/>
  <c r="O215" i="8"/>
  <c r="L215" i="8"/>
  <c r="N215" i="8"/>
  <c r="H215" i="8"/>
  <c r="O214" i="8"/>
  <c r="L214" i="8"/>
  <c r="N214" i="8"/>
  <c r="H214" i="8"/>
  <c r="O213" i="8"/>
  <c r="L213" i="8"/>
  <c r="N213" i="8"/>
  <c r="H213" i="8"/>
  <c r="O212" i="8"/>
  <c r="L212" i="8"/>
  <c r="N212" i="8"/>
  <c r="H212" i="8"/>
  <c r="O210" i="8"/>
  <c r="L210" i="8"/>
  <c r="N210" i="8"/>
  <c r="H210" i="8"/>
  <c r="O209" i="8"/>
  <c r="L209" i="8"/>
  <c r="N209" i="8"/>
  <c r="H209" i="8"/>
  <c r="O208" i="8"/>
  <c r="L208" i="8"/>
  <c r="N208" i="8"/>
  <c r="H208" i="8"/>
  <c r="O207" i="8"/>
  <c r="N207" i="8"/>
  <c r="L207" i="8"/>
  <c r="H207" i="8"/>
  <c r="M207" i="8" s="1"/>
  <c r="O206" i="8"/>
  <c r="L206" i="8"/>
  <c r="N206" i="8"/>
  <c r="H206" i="8"/>
  <c r="M206" i="8" s="1"/>
  <c r="O205" i="8"/>
  <c r="L205" i="8"/>
  <c r="N205" i="8"/>
  <c r="H205" i="8"/>
  <c r="M205" i="8" s="1"/>
  <c r="O204" i="8"/>
  <c r="L204" i="8"/>
  <c r="N204" i="8"/>
  <c r="H204" i="8"/>
  <c r="M204" i="8" s="1"/>
  <c r="O202" i="8"/>
  <c r="N202" i="8"/>
  <c r="L202" i="8"/>
  <c r="H202" i="8"/>
  <c r="M202" i="8" s="1"/>
  <c r="O200" i="8"/>
  <c r="L200" i="8"/>
  <c r="H200" i="8"/>
  <c r="M200" i="8" s="1"/>
  <c r="O199" i="8"/>
  <c r="L199" i="8"/>
  <c r="H199" i="8"/>
  <c r="M199" i="8" s="1"/>
  <c r="O198" i="8"/>
  <c r="L198" i="8"/>
  <c r="H198" i="8"/>
  <c r="M198" i="8" s="1"/>
  <c r="O197" i="8"/>
  <c r="L197" i="8"/>
  <c r="H197" i="8"/>
  <c r="M197" i="8" s="1"/>
  <c r="O196" i="8"/>
  <c r="L196" i="8"/>
  <c r="H196" i="8"/>
  <c r="M196" i="8" s="1"/>
  <c r="O194" i="8"/>
  <c r="N194" i="8"/>
  <c r="L194" i="8"/>
  <c r="M194" i="8"/>
  <c r="O193" i="8"/>
  <c r="N193" i="8"/>
  <c r="L193" i="8"/>
  <c r="M193" i="8"/>
  <c r="O192" i="8"/>
  <c r="N192" i="8"/>
  <c r="L192" i="8"/>
  <c r="O191" i="8"/>
  <c r="N191" i="8"/>
  <c r="L191" i="8"/>
  <c r="O189" i="8"/>
  <c r="N189" i="8"/>
  <c r="L189" i="8"/>
  <c r="M189" i="8"/>
  <c r="O185" i="8"/>
  <c r="N185" i="8"/>
  <c r="L185" i="8"/>
  <c r="O184" i="8"/>
  <c r="N184" i="8"/>
  <c r="L184" i="8"/>
  <c r="M184" i="8"/>
  <c r="O182" i="8"/>
  <c r="N182" i="8"/>
  <c r="L182" i="8"/>
  <c r="M182" i="8"/>
  <c r="O181" i="8"/>
  <c r="N181" i="8"/>
  <c r="L181" i="8"/>
  <c r="O180" i="8"/>
  <c r="N180" i="8"/>
  <c r="L180" i="8"/>
  <c r="O179" i="8"/>
  <c r="N179" i="8"/>
  <c r="L179" i="8"/>
  <c r="M179" i="8"/>
  <c r="O178" i="8"/>
  <c r="N178" i="8"/>
  <c r="L178" i="8"/>
  <c r="M178" i="8"/>
  <c r="O177" i="8"/>
  <c r="N177" i="8"/>
  <c r="L177" i="8"/>
  <c r="O176" i="8"/>
  <c r="N176" i="8"/>
  <c r="L176" i="8"/>
  <c r="M176" i="8"/>
  <c r="O175" i="8"/>
  <c r="N175" i="8"/>
  <c r="L175" i="8"/>
  <c r="O174" i="8"/>
  <c r="N174" i="8"/>
  <c r="L174" i="8"/>
  <c r="O172" i="8"/>
  <c r="N172" i="8"/>
  <c r="L172" i="8"/>
  <c r="M172" i="8"/>
  <c r="O171" i="8"/>
  <c r="N171" i="8"/>
  <c r="L171" i="8"/>
  <c r="O168" i="8"/>
  <c r="N168" i="8"/>
  <c r="L168" i="8"/>
  <c r="O167" i="8"/>
  <c r="N167" i="8"/>
  <c r="L167" i="8"/>
  <c r="M167" i="8"/>
  <c r="O164" i="8"/>
  <c r="N164" i="8"/>
  <c r="L164" i="8"/>
  <c r="M164" i="8"/>
  <c r="O163" i="8"/>
  <c r="N163" i="8"/>
  <c r="L163" i="8"/>
  <c r="M163" i="8"/>
  <c r="O162" i="8"/>
  <c r="N162" i="8"/>
  <c r="L162" i="8"/>
  <c r="M162" i="8"/>
  <c r="O161" i="8"/>
  <c r="N161" i="8"/>
  <c r="L161" i="8"/>
  <c r="M161" i="8"/>
  <c r="N154" i="8"/>
  <c r="N153" i="8"/>
  <c r="N152" i="8"/>
  <c r="N151" i="8"/>
  <c r="N149" i="8"/>
  <c r="N148" i="8"/>
  <c r="N147" i="8"/>
  <c r="N146" i="8"/>
  <c r="N145" i="8"/>
  <c r="N144" i="8"/>
  <c r="N143" i="8"/>
  <c r="N142" i="8"/>
  <c r="N141" i="8"/>
  <c r="N140" i="8"/>
  <c r="N138" i="8"/>
  <c r="N137" i="8"/>
  <c r="N136" i="8"/>
  <c r="N135" i="8"/>
  <c r="N134" i="8"/>
  <c r="N132" i="8"/>
  <c r="N131" i="8"/>
  <c r="N130" i="8"/>
  <c r="N129" i="8"/>
  <c r="N128" i="8"/>
  <c r="N127" i="8"/>
  <c r="N126" i="8"/>
  <c r="N125" i="8"/>
  <c r="N124" i="8"/>
  <c r="N123" i="8"/>
  <c r="N122" i="8"/>
  <c r="N121" i="8"/>
  <c r="N117" i="8"/>
  <c r="N116" i="8"/>
  <c r="N115" i="8"/>
  <c r="N114" i="8"/>
  <c r="N113" i="8"/>
  <c r="N112" i="8"/>
  <c r="N111" i="8"/>
  <c r="N110" i="8"/>
  <c r="N109" i="8"/>
  <c r="N108" i="8"/>
  <c r="N107" i="8"/>
  <c r="N106" i="8"/>
  <c r="E30" i="8"/>
  <c r="N157" i="8" s="1"/>
  <c r="E29" i="8"/>
  <c r="N156" i="8"/>
  <c r="H143" i="8"/>
  <c r="L143" i="8"/>
  <c r="O143" i="8"/>
  <c r="H144" i="8"/>
  <c r="L144" i="8"/>
  <c r="O144" i="8"/>
  <c r="H145" i="8"/>
  <c r="M145" i="8" s="1"/>
  <c r="L145" i="8"/>
  <c r="O145" i="8"/>
  <c r="H146" i="8"/>
  <c r="L146" i="8"/>
  <c r="O146" i="8"/>
  <c r="H147" i="8"/>
  <c r="L147" i="8"/>
  <c r="O147" i="8"/>
  <c r="H148" i="8"/>
  <c r="M148" i="8" s="1"/>
  <c r="L148" i="8"/>
  <c r="O148" i="8"/>
  <c r="H149" i="8"/>
  <c r="L149" i="8"/>
  <c r="O149" i="8"/>
  <c r="H150" i="8"/>
  <c r="M150" i="8" s="1"/>
  <c r="L150" i="8"/>
  <c r="O150" i="8"/>
  <c r="H151" i="8"/>
  <c r="L151" i="8"/>
  <c r="O151" i="8"/>
  <c r="H152" i="8"/>
  <c r="L152" i="8"/>
  <c r="O152" i="8"/>
  <c r="H153" i="8"/>
  <c r="M153" i="8" s="1"/>
  <c r="L153" i="8"/>
  <c r="O153" i="8"/>
  <c r="H154" i="8"/>
  <c r="L154" i="8"/>
  <c r="O154" i="8"/>
  <c r="M156" i="8"/>
  <c r="O156" i="8"/>
  <c r="K157" i="8"/>
  <c r="L126" i="8"/>
  <c r="O126" i="8"/>
  <c r="L127" i="8"/>
  <c r="O127" i="8"/>
  <c r="M128" i="8"/>
  <c r="L128" i="8"/>
  <c r="O128" i="8"/>
  <c r="M129" i="8"/>
  <c r="L129" i="8"/>
  <c r="O129" i="8"/>
  <c r="L130" i="8"/>
  <c r="O130" i="8"/>
  <c r="L131" i="8"/>
  <c r="O131" i="8"/>
  <c r="L132" i="8"/>
  <c r="O132" i="8"/>
  <c r="H134" i="8"/>
  <c r="L134" i="8"/>
  <c r="O134" i="8"/>
  <c r="H135" i="8"/>
  <c r="L135" i="8"/>
  <c r="O135" i="8"/>
  <c r="H136" i="8"/>
  <c r="M136" i="8" s="1"/>
  <c r="L136" i="8"/>
  <c r="O136" i="8"/>
  <c r="H137" i="8"/>
  <c r="M137" i="8" s="1"/>
  <c r="L137" i="8"/>
  <c r="O137" i="8"/>
  <c r="H138" i="8"/>
  <c r="L138" i="8"/>
  <c r="O138" i="8"/>
  <c r="H139" i="8"/>
  <c r="M139" i="8" s="1"/>
  <c r="L139" i="8"/>
  <c r="O139" i="8"/>
  <c r="H140" i="8"/>
  <c r="L140" i="8"/>
  <c r="O140" i="8"/>
  <c r="H141" i="8"/>
  <c r="L141" i="8"/>
  <c r="O141" i="8"/>
  <c r="H142" i="8"/>
  <c r="L142" i="8"/>
  <c r="O142" i="8"/>
  <c r="K89" i="8"/>
  <c r="L89" i="8"/>
  <c r="N89" i="8"/>
  <c r="O89" i="8"/>
  <c r="K90" i="8"/>
  <c r="L90" i="8"/>
  <c r="N90" i="8"/>
  <c r="O90" i="8"/>
  <c r="K91" i="8"/>
  <c r="L91" i="8"/>
  <c r="N91" i="8"/>
  <c r="O91" i="8"/>
  <c r="K92" i="8"/>
  <c r="L92" i="8"/>
  <c r="N92" i="8"/>
  <c r="O92" i="8"/>
  <c r="K93" i="8"/>
  <c r="L93" i="8"/>
  <c r="N93" i="8"/>
  <c r="O93" i="8"/>
  <c r="M94" i="8"/>
  <c r="L94" i="8"/>
  <c r="N94" i="8"/>
  <c r="O94" i="8"/>
  <c r="K95" i="8"/>
  <c r="L95" i="8"/>
  <c r="N95" i="8"/>
  <c r="O95" i="8"/>
  <c r="K97" i="8"/>
  <c r="L97" i="8"/>
  <c r="N97" i="8"/>
  <c r="O97" i="8"/>
  <c r="K98" i="8"/>
  <c r="L98" i="8"/>
  <c r="N98" i="8"/>
  <c r="O98" i="8"/>
  <c r="K99" i="8"/>
  <c r="L99" i="8"/>
  <c r="N99" i="8"/>
  <c r="O99" i="8"/>
  <c r="K100" i="8"/>
  <c r="L100" i="8"/>
  <c r="N100" i="8"/>
  <c r="O100" i="8"/>
  <c r="M101" i="8"/>
  <c r="L101" i="8"/>
  <c r="N101" i="8"/>
  <c r="O101" i="8"/>
  <c r="K102" i="8"/>
  <c r="L102" i="8"/>
  <c r="N102" i="8"/>
  <c r="O102" i="8"/>
  <c r="K104" i="8"/>
  <c r="L104" i="8"/>
  <c r="N104" i="8"/>
  <c r="O104" i="8"/>
  <c r="L106" i="8"/>
  <c r="O106" i="8"/>
  <c r="L107" i="8"/>
  <c r="O107" i="8"/>
  <c r="L108" i="8"/>
  <c r="O108" i="8"/>
  <c r="M109" i="8"/>
  <c r="L109" i="8"/>
  <c r="O109" i="8"/>
  <c r="L110" i="8"/>
  <c r="O110" i="8"/>
  <c r="L111" i="8"/>
  <c r="O111" i="8"/>
  <c r="L112" i="8"/>
  <c r="O112" i="8"/>
  <c r="M113" i="8"/>
  <c r="L113" i="8"/>
  <c r="O113" i="8"/>
  <c r="L114" i="8"/>
  <c r="O114" i="8"/>
  <c r="L115" i="8"/>
  <c r="O115" i="8"/>
  <c r="L116" i="8"/>
  <c r="O116" i="8"/>
  <c r="L117" i="8"/>
  <c r="O117" i="8"/>
  <c r="K119" i="8"/>
  <c r="L119" i="8"/>
  <c r="N119" i="8"/>
  <c r="O119" i="8"/>
  <c r="M121" i="8"/>
  <c r="L121" i="8"/>
  <c r="O121" i="8"/>
  <c r="L122" i="8"/>
  <c r="O122" i="8"/>
  <c r="L123" i="8"/>
  <c r="O123" i="8"/>
  <c r="M124" i="8"/>
  <c r="L124" i="8"/>
  <c r="O124" i="8"/>
  <c r="M125" i="8"/>
  <c r="L125" i="8"/>
  <c r="O125" i="8"/>
  <c r="K130" i="8" l="1"/>
  <c r="K132" i="8"/>
  <c r="K111" i="8"/>
  <c r="O170" i="8"/>
  <c r="K123" i="8"/>
  <c r="K110" i="8"/>
  <c r="K144" i="8"/>
  <c r="K146" i="8"/>
  <c r="L169" i="8"/>
  <c r="K152" i="8"/>
  <c r="K135" i="8"/>
  <c r="K151" i="8"/>
  <c r="K116" i="8"/>
  <c r="K112" i="8"/>
  <c r="K131" i="8"/>
  <c r="K143" i="8"/>
  <c r="K138" i="8"/>
  <c r="K154" i="8"/>
  <c r="K115" i="8"/>
  <c r="K140" i="8"/>
  <c r="K126" i="8"/>
  <c r="K122" i="8"/>
  <c r="K117" i="8"/>
  <c r="K196" i="8"/>
  <c r="M175" i="8"/>
  <c r="P175" i="8" s="1"/>
  <c r="K136" i="8"/>
  <c r="M146" i="8"/>
  <c r="P146" i="8" s="1"/>
  <c r="K163" i="8"/>
  <c r="K150" i="8"/>
  <c r="P176" i="8"/>
  <c r="K198" i="8"/>
  <c r="M191" i="8"/>
  <c r="P191" i="8" s="1"/>
  <c r="K139" i="8"/>
  <c r="P161" i="8"/>
  <c r="P167" i="8"/>
  <c r="K161" i="8"/>
  <c r="M171" i="8"/>
  <c r="P171" i="8" s="1"/>
  <c r="P202" i="8"/>
  <c r="K145" i="8"/>
  <c r="M192" i="8"/>
  <c r="P192" i="8" s="1"/>
  <c r="K197" i="8"/>
  <c r="O86" i="34"/>
  <c r="H15" i="2" s="1"/>
  <c r="L86" i="34"/>
  <c r="I15" i="2" s="1"/>
  <c r="K156" i="8"/>
  <c r="P207" i="8"/>
  <c r="P204" i="8"/>
  <c r="P205" i="8"/>
  <c r="P206" i="8"/>
  <c r="K199" i="8"/>
  <c r="N196" i="8"/>
  <c r="P196" i="8" s="1"/>
  <c r="K200" i="8"/>
  <c r="P200" i="8"/>
  <c r="P198" i="8"/>
  <c r="P199" i="8"/>
  <c r="P197" i="8"/>
  <c r="P194" i="8"/>
  <c r="P193" i="8"/>
  <c r="P184" i="8"/>
  <c r="P189" i="8"/>
  <c r="P178" i="8"/>
  <c r="P182" i="8"/>
  <c r="P179" i="8"/>
  <c r="P162" i="8"/>
  <c r="P164" i="8"/>
  <c r="P163" i="8"/>
  <c r="M185" i="8"/>
  <c r="P185" i="8" s="1"/>
  <c r="M180" i="8"/>
  <c r="P180" i="8" s="1"/>
  <c r="K162" i="8"/>
  <c r="P172" i="8"/>
  <c r="M208" i="8"/>
  <c r="P208" i="8" s="1"/>
  <c r="K208" i="8"/>
  <c r="M210" i="8"/>
  <c r="P210" i="8" s="1"/>
  <c r="K210" i="8"/>
  <c r="M212" i="8"/>
  <c r="P212" i="8" s="1"/>
  <c r="K212" i="8"/>
  <c r="M214" i="8"/>
  <c r="P214" i="8" s="1"/>
  <c r="K214" i="8"/>
  <c r="M215" i="8"/>
  <c r="P215" i="8" s="1"/>
  <c r="K215" i="8"/>
  <c r="O218" i="8"/>
  <c r="N218" i="8"/>
  <c r="M218" i="8"/>
  <c r="L218" i="8"/>
  <c r="O219" i="8"/>
  <c r="N219" i="8"/>
  <c r="M219" i="8"/>
  <c r="L219" i="8"/>
  <c r="M209" i="8"/>
  <c r="P209" i="8" s="1"/>
  <c r="K209" i="8"/>
  <c r="M213" i="8"/>
  <c r="P213" i="8" s="1"/>
  <c r="K213" i="8"/>
  <c r="M216" i="8"/>
  <c r="P216" i="8" s="1"/>
  <c r="K216" i="8"/>
  <c r="M168" i="8"/>
  <c r="P168" i="8" s="1"/>
  <c r="M169" i="8"/>
  <c r="M170" i="8"/>
  <c r="M174" i="8"/>
  <c r="P174" i="8" s="1"/>
  <c r="M177" i="8"/>
  <c r="P177" i="8" s="1"/>
  <c r="M181" i="8"/>
  <c r="P181" i="8" s="1"/>
  <c r="K164" i="8"/>
  <c r="N169" i="8"/>
  <c r="N170" i="8"/>
  <c r="K207" i="8"/>
  <c r="K202" i="8"/>
  <c r="K204" i="8"/>
  <c r="K205" i="8"/>
  <c r="K206" i="8"/>
  <c r="K149" i="8"/>
  <c r="K142" i="8"/>
  <c r="K134" i="8"/>
  <c r="N150" i="8"/>
  <c r="P150" i="8" s="1"/>
  <c r="K141" i="8"/>
  <c r="N139" i="8"/>
  <c r="P139" i="8" s="1"/>
  <c r="K147" i="8"/>
  <c r="M154" i="8"/>
  <c r="P154" i="8" s="1"/>
  <c r="K137" i="8"/>
  <c r="K127" i="8"/>
  <c r="K108" i="8"/>
  <c r="K106" i="8"/>
  <c r="K114" i="8"/>
  <c r="K107" i="8"/>
  <c r="M130" i="8"/>
  <c r="P130" i="8" s="1"/>
  <c r="P129" i="8"/>
  <c r="P145" i="8"/>
  <c r="P148" i="8"/>
  <c r="P153" i="8"/>
  <c r="L157" i="8"/>
  <c r="O157" i="8"/>
  <c r="L156" i="8"/>
  <c r="P156" i="8"/>
  <c r="P137" i="8"/>
  <c r="M141" i="8"/>
  <c r="P141" i="8" s="1"/>
  <c r="M138" i="8"/>
  <c r="P138" i="8" s="1"/>
  <c r="M147" i="8"/>
  <c r="P147" i="8" s="1"/>
  <c r="K128" i="8"/>
  <c r="K129" i="8"/>
  <c r="K153" i="8"/>
  <c r="K148" i="8"/>
  <c r="M157" i="8"/>
  <c r="M149" i="8"/>
  <c r="P149" i="8" s="1"/>
  <c r="M151" i="8"/>
  <c r="P151" i="8" s="1"/>
  <c r="M143" i="8"/>
  <c r="P143" i="8" s="1"/>
  <c r="M152" i="8"/>
  <c r="P152" i="8" s="1"/>
  <c r="M144" i="8"/>
  <c r="P144" i="8" s="1"/>
  <c r="M131" i="8"/>
  <c r="P131" i="8" s="1"/>
  <c r="M115" i="8"/>
  <c r="P115" i="8" s="1"/>
  <c r="P136" i="8"/>
  <c r="P128" i="8"/>
  <c r="M140" i="8"/>
  <c r="P140" i="8" s="1"/>
  <c r="M132" i="8"/>
  <c r="P132" i="8" s="1"/>
  <c r="M142" i="8"/>
  <c r="P142" i="8" s="1"/>
  <c r="M134" i="8"/>
  <c r="P134" i="8" s="1"/>
  <c r="M126" i="8"/>
  <c r="P126" i="8" s="1"/>
  <c r="M135" i="8"/>
  <c r="P135" i="8" s="1"/>
  <c r="M127" i="8"/>
  <c r="P127" i="8" s="1"/>
  <c r="P124" i="8"/>
  <c r="M98" i="8"/>
  <c r="P98" i="8" s="1"/>
  <c r="P113" i="8"/>
  <c r="P94" i="8"/>
  <c r="P109" i="8"/>
  <c r="K121" i="8"/>
  <c r="K113" i="8"/>
  <c r="M110" i="8"/>
  <c r="P110" i="8" s="1"/>
  <c r="M95" i="8"/>
  <c r="P95" i="8" s="1"/>
  <c r="M114" i="8"/>
  <c r="P114" i="8" s="1"/>
  <c r="M108" i="8"/>
  <c r="P108" i="8" s="1"/>
  <c r="M93" i="8"/>
  <c r="P93" i="8" s="1"/>
  <c r="K124" i="8"/>
  <c r="M122" i="8"/>
  <c r="P122" i="8" s="1"/>
  <c r="M100" i="8"/>
  <c r="P100" i="8" s="1"/>
  <c r="K125" i="8"/>
  <c r="M116" i="8"/>
  <c r="P116" i="8" s="1"/>
  <c r="M106" i="8"/>
  <c r="P106" i="8" s="1"/>
  <c r="K101" i="8"/>
  <c r="M91" i="8"/>
  <c r="P91" i="8" s="1"/>
  <c r="P125" i="8"/>
  <c r="P121" i="8"/>
  <c r="M119" i="8"/>
  <c r="P119" i="8" s="1"/>
  <c r="P101" i="8"/>
  <c r="M99" i="8"/>
  <c r="P99" i="8" s="1"/>
  <c r="K109" i="8"/>
  <c r="M102" i="8"/>
  <c r="P102" i="8" s="1"/>
  <c r="K94" i="8"/>
  <c r="M107" i="8"/>
  <c r="P107" i="8" s="1"/>
  <c r="M92" i="8"/>
  <c r="P92" i="8" s="1"/>
  <c r="M123" i="8"/>
  <c r="P123" i="8" s="1"/>
  <c r="M111" i="8"/>
  <c r="P111" i="8" s="1"/>
  <c r="M117" i="8"/>
  <c r="P117" i="8" s="1"/>
  <c r="M112" i="8"/>
  <c r="P112" i="8" s="1"/>
  <c r="M104" i="8"/>
  <c r="P104" i="8" s="1"/>
  <c r="M89" i="8"/>
  <c r="P89" i="8" s="1"/>
  <c r="M97" i="8"/>
  <c r="P97" i="8" s="1"/>
  <c r="M90" i="8"/>
  <c r="P90" i="8" s="1"/>
  <c r="O11" i="34" l="1"/>
  <c r="P170" i="8"/>
  <c r="P169" i="8"/>
  <c r="P218" i="8"/>
  <c r="P219" i="8"/>
  <c r="P157" i="8"/>
  <c r="F15" i="2" l="1"/>
  <c r="E15" i="2" s="1"/>
  <c r="A213" i="29"/>
  <c r="D211" i="29"/>
  <c r="A211" i="29"/>
  <c r="A209" i="29"/>
  <c r="D207" i="29"/>
  <c r="A207" i="29"/>
  <c r="O189" i="29"/>
  <c r="N189" i="29"/>
  <c r="L189" i="29"/>
  <c r="K189" i="29"/>
  <c r="O188" i="29"/>
  <c r="N188" i="29"/>
  <c r="L188" i="29"/>
  <c r="M188" i="29"/>
  <c r="O187" i="29"/>
  <c r="N187" i="29"/>
  <c r="L187" i="29"/>
  <c r="M187" i="29"/>
  <c r="O185" i="29"/>
  <c r="N185" i="29"/>
  <c r="L185" i="29"/>
  <c r="M185" i="29"/>
  <c r="O184" i="29"/>
  <c r="N184" i="29"/>
  <c r="L184" i="29"/>
  <c r="M184" i="29"/>
  <c r="O183" i="29"/>
  <c r="N183" i="29"/>
  <c r="L183" i="29"/>
  <c r="K183" i="29"/>
  <c r="O182" i="29"/>
  <c r="N182" i="29"/>
  <c r="L182" i="29"/>
  <c r="M182" i="29"/>
  <c r="O181" i="29"/>
  <c r="N181" i="29"/>
  <c r="L181" i="29"/>
  <c r="K181" i="29"/>
  <c r="O180" i="29"/>
  <c r="N180" i="29"/>
  <c r="L180" i="29"/>
  <c r="K180" i="29"/>
  <c r="O178" i="29"/>
  <c r="N178" i="29"/>
  <c r="L178" i="29"/>
  <c r="M178" i="29"/>
  <c r="O177" i="29"/>
  <c r="N177" i="29"/>
  <c r="L177" i="29"/>
  <c r="M177" i="29"/>
  <c r="O173" i="29"/>
  <c r="N173" i="29"/>
  <c r="L173" i="29"/>
  <c r="K173" i="29"/>
  <c r="O172" i="29"/>
  <c r="N172" i="29"/>
  <c r="L172" i="29"/>
  <c r="M172" i="29"/>
  <c r="O171" i="29"/>
  <c r="N171" i="29"/>
  <c r="L171" i="29"/>
  <c r="K171" i="29"/>
  <c r="O170" i="29"/>
  <c r="N170" i="29"/>
  <c r="L170" i="29"/>
  <c r="K170" i="29"/>
  <c r="O169" i="29"/>
  <c r="N169" i="29"/>
  <c r="L169" i="29"/>
  <c r="M169" i="29"/>
  <c r="O168" i="29"/>
  <c r="N168" i="29"/>
  <c r="L168" i="29"/>
  <c r="M168" i="29"/>
  <c r="O167" i="29"/>
  <c r="N167" i="29"/>
  <c r="L167" i="29"/>
  <c r="M167" i="29"/>
  <c r="O166" i="29"/>
  <c r="N166" i="29"/>
  <c r="L166" i="29"/>
  <c r="K166" i="29"/>
  <c r="O165" i="29"/>
  <c r="N165" i="29"/>
  <c r="L165" i="29"/>
  <c r="K165" i="29"/>
  <c r="O164" i="29"/>
  <c r="N164" i="29"/>
  <c r="L164" i="29"/>
  <c r="M164" i="29"/>
  <c r="O163" i="29"/>
  <c r="N163" i="29"/>
  <c r="L163" i="29"/>
  <c r="K163" i="29"/>
  <c r="O161" i="29"/>
  <c r="N161" i="29"/>
  <c r="L161" i="29"/>
  <c r="M161" i="29"/>
  <c r="O160" i="29"/>
  <c r="N160" i="29"/>
  <c r="L160" i="29"/>
  <c r="M160" i="29"/>
  <c r="O158" i="29"/>
  <c r="N158" i="29"/>
  <c r="L158" i="29"/>
  <c r="K158" i="29"/>
  <c r="O157" i="29"/>
  <c r="N157" i="29"/>
  <c r="L157" i="29"/>
  <c r="K157" i="29"/>
  <c r="O156" i="29"/>
  <c r="N156" i="29"/>
  <c r="L156" i="29"/>
  <c r="M156" i="29"/>
  <c r="O155" i="29"/>
  <c r="N155" i="29"/>
  <c r="L155" i="29"/>
  <c r="O154" i="29"/>
  <c r="N154" i="29"/>
  <c r="L154" i="29"/>
  <c r="K154" i="29"/>
  <c r="O153" i="29"/>
  <c r="N153" i="29"/>
  <c r="L153" i="29"/>
  <c r="M153" i="29"/>
  <c r="O152" i="29"/>
  <c r="N152" i="29"/>
  <c r="L152" i="29"/>
  <c r="M152" i="29"/>
  <c r="O151" i="29"/>
  <c r="N151" i="29"/>
  <c r="L151" i="29"/>
  <c r="K151" i="29"/>
  <c r="O150" i="29"/>
  <c r="N150" i="29"/>
  <c r="L150" i="29"/>
  <c r="K150" i="29"/>
  <c r="O149" i="29"/>
  <c r="N149" i="29"/>
  <c r="L149" i="29"/>
  <c r="M149" i="29"/>
  <c r="O148" i="29"/>
  <c r="N148" i="29"/>
  <c r="L148" i="29"/>
  <c r="M148" i="29"/>
  <c r="O147" i="29"/>
  <c r="N147" i="29"/>
  <c r="L147" i="29"/>
  <c r="M147" i="29"/>
  <c r="O146" i="29"/>
  <c r="N146" i="29"/>
  <c r="L146" i="29"/>
  <c r="M146" i="29"/>
  <c r="O145" i="29"/>
  <c r="N145" i="29"/>
  <c r="L145" i="29"/>
  <c r="O144" i="29"/>
  <c r="N144" i="29"/>
  <c r="L144" i="29"/>
  <c r="K144" i="29"/>
  <c r="O143" i="29"/>
  <c r="N143" i="29"/>
  <c r="L143" i="29"/>
  <c r="M143" i="29"/>
  <c r="O142" i="29"/>
  <c r="N142" i="29"/>
  <c r="L142" i="29"/>
  <c r="M142" i="29"/>
  <c r="O141" i="29"/>
  <c r="N141" i="29"/>
  <c r="L141" i="29"/>
  <c r="K141" i="29"/>
  <c r="O140" i="29"/>
  <c r="N140" i="29"/>
  <c r="L140" i="29"/>
  <c r="M140" i="29"/>
  <c r="O139" i="29"/>
  <c r="N139" i="29"/>
  <c r="L139" i="29"/>
  <c r="O138" i="29"/>
  <c r="N138" i="29"/>
  <c r="L138" i="29"/>
  <c r="K138" i="29"/>
  <c r="O137" i="29"/>
  <c r="N137" i="29"/>
  <c r="L137" i="29"/>
  <c r="M137" i="29"/>
  <c r="O136" i="29"/>
  <c r="N136" i="29"/>
  <c r="L136" i="29"/>
  <c r="M136" i="29"/>
  <c r="O132" i="29"/>
  <c r="N132" i="29"/>
  <c r="L132" i="29"/>
  <c r="K132" i="29"/>
  <c r="O131" i="29"/>
  <c r="N131" i="29"/>
  <c r="L131" i="29"/>
  <c r="M131" i="29"/>
  <c r="O130" i="29"/>
  <c r="N130" i="29"/>
  <c r="L130" i="29"/>
  <c r="O129" i="29"/>
  <c r="N129" i="29"/>
  <c r="L129" i="29"/>
  <c r="K129" i="29"/>
  <c r="O128" i="29"/>
  <c r="N128" i="29"/>
  <c r="L128" i="29"/>
  <c r="M128" i="29"/>
  <c r="O127" i="29"/>
  <c r="N127" i="29"/>
  <c r="L127" i="29"/>
  <c r="M127" i="29"/>
  <c r="O126" i="29"/>
  <c r="N126" i="29"/>
  <c r="L126" i="29"/>
  <c r="M126" i="29"/>
  <c r="O125" i="29"/>
  <c r="N125" i="29"/>
  <c r="L125" i="29"/>
  <c r="K125" i="29"/>
  <c r="O124" i="29"/>
  <c r="N124" i="29"/>
  <c r="L124" i="29"/>
  <c r="K124" i="29"/>
  <c r="O122" i="29"/>
  <c r="N122" i="29"/>
  <c r="L122" i="29"/>
  <c r="O121" i="29"/>
  <c r="N121" i="29"/>
  <c r="L121" i="29"/>
  <c r="K121" i="29"/>
  <c r="O120" i="29"/>
  <c r="N120" i="29"/>
  <c r="L120" i="29"/>
  <c r="M120" i="29"/>
  <c r="O119" i="29"/>
  <c r="N119" i="29"/>
  <c r="L119" i="29"/>
  <c r="M119" i="29"/>
  <c r="O118" i="29"/>
  <c r="N118" i="29"/>
  <c r="L118" i="29"/>
  <c r="M118" i="29"/>
  <c r="O117" i="29"/>
  <c r="N117" i="29"/>
  <c r="L117" i="29"/>
  <c r="K117" i="29"/>
  <c r="O116" i="29"/>
  <c r="N116" i="29"/>
  <c r="L116" i="29"/>
  <c r="K116" i="29"/>
  <c r="O115" i="29"/>
  <c r="N115" i="29"/>
  <c r="L115" i="29"/>
  <c r="M115" i="29"/>
  <c r="O114" i="29"/>
  <c r="N114" i="29"/>
  <c r="L114" i="29"/>
  <c r="O113" i="29"/>
  <c r="N113" i="29"/>
  <c r="L113" i="29"/>
  <c r="K113" i="29"/>
  <c r="O112" i="29"/>
  <c r="N112" i="29"/>
  <c r="L112" i="29"/>
  <c r="M112" i="29"/>
  <c r="O111" i="29"/>
  <c r="N111" i="29"/>
  <c r="L111" i="29"/>
  <c r="M111" i="29"/>
  <c r="O110" i="29"/>
  <c r="N110" i="29"/>
  <c r="L110" i="29"/>
  <c r="M110" i="29"/>
  <c r="O109" i="29"/>
  <c r="N109" i="29"/>
  <c r="L109" i="29"/>
  <c r="K109" i="29"/>
  <c r="O108" i="29"/>
  <c r="N108" i="29"/>
  <c r="L108" i="29"/>
  <c r="M108" i="29"/>
  <c r="O107" i="29"/>
  <c r="N107" i="29"/>
  <c r="L107" i="29"/>
  <c r="M107" i="29"/>
  <c r="O106" i="29"/>
  <c r="N106" i="29"/>
  <c r="L106" i="29"/>
  <c r="K106" i="29"/>
  <c r="O105" i="29"/>
  <c r="N105" i="29"/>
  <c r="L105" i="29"/>
  <c r="M105" i="29"/>
  <c r="O104" i="29"/>
  <c r="N104" i="29"/>
  <c r="L104" i="29"/>
  <c r="M104" i="29"/>
  <c r="O103" i="29"/>
  <c r="N103" i="29"/>
  <c r="L103" i="29"/>
  <c r="M103" i="29"/>
  <c r="O102" i="29"/>
  <c r="N102" i="29"/>
  <c r="L102" i="29"/>
  <c r="K102" i="29"/>
  <c r="O101" i="29"/>
  <c r="N101" i="29"/>
  <c r="L101" i="29"/>
  <c r="K101" i="29"/>
  <c r="O100" i="29"/>
  <c r="N100" i="29"/>
  <c r="L100" i="29"/>
  <c r="K100" i="29"/>
  <c r="O98" i="29"/>
  <c r="N98" i="29"/>
  <c r="L98" i="29"/>
  <c r="K98" i="29"/>
  <c r="O97" i="29"/>
  <c r="N97" i="29"/>
  <c r="L97" i="29"/>
  <c r="M97" i="29"/>
  <c r="O96" i="29"/>
  <c r="N96" i="29"/>
  <c r="L96" i="29"/>
  <c r="M96" i="29"/>
  <c r="O95" i="29"/>
  <c r="N95" i="29"/>
  <c r="L95" i="29"/>
  <c r="M95" i="29"/>
  <c r="O94" i="29"/>
  <c r="N94" i="29"/>
  <c r="L94" i="29"/>
  <c r="K94" i="29"/>
  <c r="O93" i="29"/>
  <c r="N93" i="29"/>
  <c r="L93" i="29"/>
  <c r="K93" i="29"/>
  <c r="O92" i="29"/>
  <c r="N92" i="29"/>
  <c r="L92" i="29"/>
  <c r="K92" i="29"/>
  <c r="O90" i="29"/>
  <c r="N90" i="29"/>
  <c r="L90" i="29"/>
  <c r="K90" i="29"/>
  <c r="O89" i="29"/>
  <c r="N89" i="29"/>
  <c r="L89" i="29"/>
  <c r="M89" i="29"/>
  <c r="O88" i="29"/>
  <c r="N88" i="29"/>
  <c r="L88" i="29"/>
  <c r="M88" i="29"/>
  <c r="O87" i="29"/>
  <c r="N87" i="29"/>
  <c r="L87" i="29"/>
  <c r="M87" i="29"/>
  <c r="O86" i="29"/>
  <c r="N86" i="29"/>
  <c r="L86" i="29"/>
  <c r="K86" i="29"/>
  <c r="O85" i="29"/>
  <c r="N85" i="29"/>
  <c r="L85" i="29"/>
  <c r="M85" i="29"/>
  <c r="O84" i="29"/>
  <c r="N84" i="29"/>
  <c r="L84" i="29"/>
  <c r="M84" i="29"/>
  <c r="O83" i="29"/>
  <c r="N83" i="29"/>
  <c r="L83" i="29"/>
  <c r="O82" i="29"/>
  <c r="N82" i="29"/>
  <c r="L82" i="29"/>
  <c r="K82" i="29"/>
  <c r="O80" i="29"/>
  <c r="N80" i="29"/>
  <c r="L80" i="29"/>
  <c r="M80" i="29"/>
  <c r="O79" i="29"/>
  <c r="N79" i="29"/>
  <c r="L79" i="29"/>
  <c r="M79" i="29"/>
  <c r="O78" i="29"/>
  <c r="N78" i="29"/>
  <c r="L78" i="29"/>
  <c r="M78" i="29"/>
  <c r="O77" i="29"/>
  <c r="N77" i="29"/>
  <c r="L77" i="29"/>
  <c r="O73" i="29"/>
  <c r="N73" i="29"/>
  <c r="L73" i="29"/>
  <c r="K73" i="29"/>
  <c r="O72" i="29"/>
  <c r="N72" i="29"/>
  <c r="L72" i="29"/>
  <c r="M72" i="29"/>
  <c r="O71" i="29"/>
  <c r="N71" i="29"/>
  <c r="L71" i="29"/>
  <c r="M71" i="29"/>
  <c r="O70" i="29"/>
  <c r="N70" i="29"/>
  <c r="L70" i="29"/>
  <c r="K70" i="29"/>
  <c r="O69" i="29"/>
  <c r="N69" i="29"/>
  <c r="L69" i="29"/>
  <c r="K69" i="29"/>
  <c r="O68" i="29"/>
  <c r="N68" i="29"/>
  <c r="L68" i="29"/>
  <c r="K68" i="29"/>
  <c r="O67" i="29"/>
  <c r="N67" i="29"/>
  <c r="L67" i="29"/>
  <c r="M67" i="29"/>
  <c r="O66" i="29"/>
  <c r="N66" i="29"/>
  <c r="L66" i="29"/>
  <c r="O65" i="29"/>
  <c r="N65" i="29"/>
  <c r="L65" i="29"/>
  <c r="K65" i="29"/>
  <c r="O64" i="29"/>
  <c r="N64" i="29"/>
  <c r="L64" i="29"/>
  <c r="M64" i="29"/>
  <c r="O63" i="29"/>
  <c r="N63" i="29"/>
  <c r="L63" i="29"/>
  <c r="M63" i="29"/>
  <c r="O62" i="29"/>
  <c r="N62" i="29"/>
  <c r="L62" i="29"/>
  <c r="K62" i="29"/>
  <c r="O61" i="29"/>
  <c r="N61" i="29"/>
  <c r="L61" i="29"/>
  <c r="K61" i="29"/>
  <c r="O60" i="29"/>
  <c r="N60" i="29"/>
  <c r="L60" i="29"/>
  <c r="K60" i="29"/>
  <c r="O59" i="29"/>
  <c r="N59" i="29"/>
  <c r="L59" i="29"/>
  <c r="M59" i="29"/>
  <c r="O58" i="29"/>
  <c r="N58" i="29"/>
  <c r="L58" i="29"/>
  <c r="O56" i="29"/>
  <c r="N56" i="29"/>
  <c r="L56" i="29"/>
  <c r="K56" i="29"/>
  <c r="O55" i="29"/>
  <c r="N55" i="29"/>
  <c r="L55" i="29"/>
  <c r="M55" i="29"/>
  <c r="O54" i="29"/>
  <c r="N54" i="29"/>
  <c r="L54" i="29"/>
  <c r="M54" i="29"/>
  <c r="O53" i="29"/>
  <c r="N53" i="29"/>
  <c r="L53" i="29"/>
  <c r="K53" i="29"/>
  <c r="O47" i="29"/>
  <c r="N47" i="29"/>
  <c r="L47" i="29"/>
  <c r="K47" i="29"/>
  <c r="O46" i="29"/>
  <c r="N46" i="29"/>
  <c r="L46" i="29"/>
  <c r="K46" i="29"/>
  <c r="O45" i="29"/>
  <c r="N45" i="29"/>
  <c r="L45" i="29"/>
  <c r="M45" i="29"/>
  <c r="O44" i="29"/>
  <c r="N44" i="29"/>
  <c r="L44" i="29"/>
  <c r="O43" i="29"/>
  <c r="N43" i="29"/>
  <c r="L43" i="29"/>
  <c r="K43" i="29"/>
  <c r="O42" i="29"/>
  <c r="N42" i="29"/>
  <c r="L42" i="29"/>
  <c r="M42" i="29"/>
  <c r="O41" i="29"/>
  <c r="N41" i="29"/>
  <c r="L41" i="29"/>
  <c r="M41" i="29"/>
  <c r="O40" i="29"/>
  <c r="N40" i="29"/>
  <c r="L40" i="29"/>
  <c r="M40" i="29"/>
  <c r="O39" i="29"/>
  <c r="N39" i="29"/>
  <c r="L39" i="29"/>
  <c r="K39" i="29"/>
  <c r="O38" i="29"/>
  <c r="N38" i="29"/>
  <c r="L38" i="29"/>
  <c r="M38" i="29"/>
  <c r="O37" i="29"/>
  <c r="N37" i="29"/>
  <c r="L37" i="29"/>
  <c r="M37" i="29"/>
  <c r="O36" i="29"/>
  <c r="N36" i="29"/>
  <c r="L36" i="29"/>
  <c r="K36" i="29"/>
  <c r="O35" i="29"/>
  <c r="N35" i="29"/>
  <c r="L35" i="29"/>
  <c r="K35" i="29"/>
  <c r="O34" i="29"/>
  <c r="N34" i="29"/>
  <c r="L34" i="29"/>
  <c r="M34" i="29"/>
  <c r="O33" i="29"/>
  <c r="N33" i="29"/>
  <c r="L33" i="29"/>
  <c r="O32" i="29"/>
  <c r="N32" i="29"/>
  <c r="L32" i="29"/>
  <c r="K32" i="29"/>
  <c r="O31" i="29"/>
  <c r="N31" i="29"/>
  <c r="L31" i="29"/>
  <c r="K31" i="29"/>
  <c r="O30" i="29"/>
  <c r="N30" i="29"/>
  <c r="L30" i="29"/>
  <c r="M30" i="29"/>
  <c r="O29" i="29"/>
  <c r="N29" i="29"/>
  <c r="L29" i="29"/>
  <c r="M29" i="29"/>
  <c r="O28" i="29"/>
  <c r="N28" i="29"/>
  <c r="L28" i="29"/>
  <c r="M28" i="29"/>
  <c r="O27" i="29"/>
  <c r="N27" i="29"/>
  <c r="L27" i="29"/>
  <c r="O26" i="29"/>
  <c r="N26" i="29"/>
  <c r="L26" i="29"/>
  <c r="K26" i="29"/>
  <c r="O25" i="29"/>
  <c r="N25" i="29"/>
  <c r="L25" i="29"/>
  <c r="M25" i="29"/>
  <c r="O24" i="29"/>
  <c r="N24" i="29"/>
  <c r="L24" i="29"/>
  <c r="M24" i="29"/>
  <c r="O23" i="29"/>
  <c r="N23" i="29"/>
  <c r="L23" i="29"/>
  <c r="K23" i="29"/>
  <c r="O22" i="29"/>
  <c r="N22" i="29"/>
  <c r="L22" i="29"/>
  <c r="O21" i="29"/>
  <c r="N21" i="29"/>
  <c r="L21" i="29"/>
  <c r="M21" i="29"/>
  <c r="O20" i="29"/>
  <c r="N20" i="29"/>
  <c r="L20" i="29"/>
  <c r="O19" i="29"/>
  <c r="N19" i="29"/>
  <c r="L19" i="29"/>
  <c r="K19" i="29"/>
  <c r="O12" i="29"/>
  <c r="C8" i="29"/>
  <c r="C6" i="29"/>
  <c r="K120" i="29" l="1"/>
  <c r="K45" i="29"/>
  <c r="P21" i="29"/>
  <c r="K87" i="29"/>
  <c r="P148" i="29"/>
  <c r="K149" i="29"/>
  <c r="P143" i="29"/>
  <c r="K103" i="29"/>
  <c r="P115" i="29"/>
  <c r="M46" i="29"/>
  <c r="P46" i="29" s="1"/>
  <c r="M86" i="29"/>
  <c r="P86" i="29" s="1"/>
  <c r="P28" i="29"/>
  <c r="P29" i="29"/>
  <c r="M132" i="29"/>
  <c r="P132" i="29" s="1"/>
  <c r="P153" i="29"/>
  <c r="P25" i="29"/>
  <c r="P34" i="29"/>
  <c r="M39" i="29"/>
  <c r="P39" i="29" s="1"/>
  <c r="M100" i="29"/>
  <c r="P100" i="29" s="1"/>
  <c r="P104" i="29"/>
  <c r="P108" i="29"/>
  <c r="P110" i="29"/>
  <c r="M173" i="29"/>
  <c r="P173" i="29" s="1"/>
  <c r="M32" i="29"/>
  <c r="P32" i="29" s="1"/>
  <c r="K34" i="29"/>
  <c r="M68" i="29"/>
  <c r="P68" i="29" s="1"/>
  <c r="P128" i="29"/>
  <c r="P38" i="29"/>
  <c r="P164" i="29"/>
  <c r="M36" i="29"/>
  <c r="P36" i="29" s="1"/>
  <c r="M61" i="29"/>
  <c r="P61" i="29" s="1"/>
  <c r="K67" i="29"/>
  <c r="K143" i="29"/>
  <c r="M158" i="29"/>
  <c r="P158" i="29" s="1"/>
  <c r="P182" i="29"/>
  <c r="K25" i="29"/>
  <c r="P45" i="29"/>
  <c r="K55" i="29"/>
  <c r="P67" i="29"/>
  <c r="K72" i="29"/>
  <c r="P84" i="29"/>
  <c r="P97" i="29"/>
  <c r="K115" i="29"/>
  <c r="P184" i="29"/>
  <c r="K108" i="29"/>
  <c r="K182" i="29"/>
  <c r="M93" i="29"/>
  <c r="P93" i="29" s="1"/>
  <c r="K24" i="29"/>
  <c r="M19" i="29"/>
  <c r="P19" i="29" s="1"/>
  <c r="K21" i="29"/>
  <c r="K40" i="29"/>
  <c r="M60" i="29"/>
  <c r="P60" i="29" s="1"/>
  <c r="M117" i="29"/>
  <c r="P117" i="29" s="1"/>
  <c r="M141" i="29"/>
  <c r="P141" i="29" s="1"/>
  <c r="K156" i="29"/>
  <c r="K161" i="29"/>
  <c r="P178" i="29"/>
  <c r="M102" i="29"/>
  <c r="P102" i="29" s="1"/>
  <c r="M151" i="29"/>
  <c r="P151" i="29" s="1"/>
  <c r="M157" i="29"/>
  <c r="P157" i="29" s="1"/>
  <c r="K30" i="29"/>
  <c r="K42" i="29"/>
  <c r="M47" i="29"/>
  <c r="P47" i="29" s="1"/>
  <c r="P59" i="29"/>
  <c r="K64" i="29"/>
  <c r="M69" i="29"/>
  <c r="P69" i="29" s="1"/>
  <c r="K80" i="29"/>
  <c r="P85" i="29"/>
  <c r="M92" i="29"/>
  <c r="P92" i="29" s="1"/>
  <c r="M101" i="29"/>
  <c r="P101" i="29" s="1"/>
  <c r="P169" i="29"/>
  <c r="K178" i="29"/>
  <c r="P185" i="29"/>
  <c r="K188" i="29"/>
  <c r="P37" i="29"/>
  <c r="K59" i="29"/>
  <c r="P105" i="29"/>
  <c r="P127" i="29"/>
  <c r="P131" i="29"/>
  <c r="K137" i="29"/>
  <c r="K153" i="29"/>
  <c r="M165" i="29"/>
  <c r="P165" i="29" s="1"/>
  <c r="M124" i="29"/>
  <c r="P124" i="29" s="1"/>
  <c r="M23" i="29"/>
  <c r="P23" i="29" s="1"/>
  <c r="P42" i="29"/>
  <c r="M125" i="29"/>
  <c r="P125" i="29" s="1"/>
  <c r="M181" i="29"/>
  <c r="P181" i="29" s="1"/>
  <c r="P40" i="29"/>
  <c r="M53" i="29"/>
  <c r="P53" i="29" s="1"/>
  <c r="M62" i="29"/>
  <c r="P62" i="29" s="1"/>
  <c r="M70" i="29"/>
  <c r="P70" i="29" s="1"/>
  <c r="M116" i="29"/>
  <c r="P116" i="29" s="1"/>
  <c r="P120" i="29"/>
  <c r="P136" i="29"/>
  <c r="P137" i="29"/>
  <c r="P149" i="29"/>
  <c r="M166" i="29"/>
  <c r="P166" i="29" s="1"/>
  <c r="P177" i="29"/>
  <c r="K38" i="29"/>
  <c r="P41" i="29"/>
  <c r="K85" i="29"/>
  <c r="P95" i="29"/>
  <c r="K105" i="29"/>
  <c r="P107" i="29"/>
  <c r="K110" i="29"/>
  <c r="P112" i="29"/>
  <c r="P146" i="29"/>
  <c r="P172" i="29"/>
  <c r="P24" i="29"/>
  <c r="P54" i="29"/>
  <c r="K95" i="29"/>
  <c r="K112" i="29"/>
  <c r="K146" i="29"/>
  <c r="K148" i="29"/>
  <c r="P167" i="29"/>
  <c r="K172" i="29"/>
  <c r="M183" i="29"/>
  <c r="P183" i="29" s="1"/>
  <c r="P187" i="29"/>
  <c r="P188" i="29"/>
  <c r="K28" i="29"/>
  <c r="K37" i="29"/>
  <c r="K84" i="29"/>
  <c r="K97" i="29"/>
  <c r="K131" i="29"/>
  <c r="K164" i="29"/>
  <c r="K169" i="29"/>
  <c r="P89" i="29"/>
  <c r="P140" i="29"/>
  <c r="M26" i="29"/>
  <c r="P26" i="29" s="1"/>
  <c r="M31" i="29"/>
  <c r="P31" i="29" s="1"/>
  <c r="K78" i="29"/>
  <c r="P80" i="29"/>
  <c r="K89" i="29"/>
  <c r="M109" i="29"/>
  <c r="P109" i="29" s="1"/>
  <c r="K128" i="29"/>
  <c r="K140" i="29"/>
  <c r="P156" i="29"/>
  <c r="P160" i="29"/>
  <c r="P161" i="29"/>
  <c r="P55" i="29"/>
  <c r="P64" i="29"/>
  <c r="P72" i="29"/>
  <c r="M94" i="29"/>
  <c r="P94" i="29" s="1"/>
  <c r="M150" i="29"/>
  <c r="P150" i="29" s="1"/>
  <c r="P168" i="29"/>
  <c r="K22" i="29"/>
  <c r="M22" i="29"/>
  <c r="P22" i="29" s="1"/>
  <c r="P30" i="29"/>
  <c r="K44" i="29"/>
  <c r="M44" i="29"/>
  <c r="P44" i="29" s="1"/>
  <c r="P78" i="29"/>
  <c r="P87" i="29"/>
  <c r="P118" i="29"/>
  <c r="K130" i="29"/>
  <c r="M130" i="29"/>
  <c r="P130" i="29" s="1"/>
  <c r="K145" i="29"/>
  <c r="M145" i="29"/>
  <c r="P145" i="29" s="1"/>
  <c r="M33" i="29"/>
  <c r="P33" i="29" s="1"/>
  <c r="K33" i="29"/>
  <c r="K58" i="29"/>
  <c r="M58" i="29"/>
  <c r="P58" i="29" s="1"/>
  <c r="M27" i="29"/>
  <c r="P27" i="29" s="1"/>
  <c r="K27" i="29"/>
  <c r="K66" i="29"/>
  <c r="M66" i="29"/>
  <c r="P66" i="29" s="1"/>
  <c r="K122" i="29"/>
  <c r="M122" i="29"/>
  <c r="P122" i="29" s="1"/>
  <c r="K29" i="29"/>
  <c r="K77" i="29"/>
  <c r="M77" i="29"/>
  <c r="P77" i="29" s="1"/>
  <c r="K83" i="29"/>
  <c r="M83" i="29"/>
  <c r="P83" i="29" s="1"/>
  <c r="K114" i="29"/>
  <c r="M114" i="29"/>
  <c r="P114" i="29" s="1"/>
  <c r="K139" i="29"/>
  <c r="M139" i="29"/>
  <c r="P139" i="29" s="1"/>
  <c r="P63" i="29"/>
  <c r="P96" i="29"/>
  <c r="P119" i="29"/>
  <c r="P147" i="29"/>
  <c r="K155" i="29"/>
  <c r="M155" i="29"/>
  <c r="P155" i="29" s="1"/>
  <c r="M20" i="29"/>
  <c r="P20" i="29" s="1"/>
  <c r="K20" i="29"/>
  <c r="P71" i="29"/>
  <c r="P79" i="29"/>
  <c r="P88" i="29"/>
  <c r="P111" i="29"/>
  <c r="P103" i="29"/>
  <c r="P126" i="29"/>
  <c r="P142" i="29"/>
  <c r="P152" i="29"/>
  <c r="M35" i="29"/>
  <c r="P35" i="29" s="1"/>
  <c r="K41" i="29"/>
  <c r="M43" i="29"/>
  <c r="P43" i="29" s="1"/>
  <c r="K54" i="29"/>
  <c r="M56" i="29"/>
  <c r="P56" i="29" s="1"/>
  <c r="K63" i="29"/>
  <c r="M65" i="29"/>
  <c r="P65" i="29" s="1"/>
  <c r="K71" i="29"/>
  <c r="M73" i="29"/>
  <c r="P73" i="29" s="1"/>
  <c r="K79" i="29"/>
  <c r="M82" i="29"/>
  <c r="P82" i="29" s="1"/>
  <c r="K88" i="29"/>
  <c r="M90" i="29"/>
  <c r="P90" i="29" s="1"/>
  <c r="K96" i="29"/>
  <c r="M98" i="29"/>
  <c r="P98" i="29" s="1"/>
  <c r="K104" i="29"/>
  <c r="M106" i="29"/>
  <c r="P106" i="29" s="1"/>
  <c r="K111" i="29"/>
  <c r="M113" i="29"/>
  <c r="P113" i="29" s="1"/>
  <c r="K119" i="29"/>
  <c r="M121" i="29"/>
  <c r="P121" i="29" s="1"/>
  <c r="K127" i="29"/>
  <c r="M129" i="29"/>
  <c r="P129" i="29" s="1"/>
  <c r="M138" i="29"/>
  <c r="P138" i="29" s="1"/>
  <c r="M144" i="29"/>
  <c r="P144" i="29" s="1"/>
  <c r="K152" i="29"/>
  <c r="M154" i="29"/>
  <c r="P154" i="29" s="1"/>
  <c r="K168" i="29"/>
  <c r="M170" i="29"/>
  <c r="P170" i="29" s="1"/>
  <c r="K177" i="29"/>
  <c r="M180" i="29"/>
  <c r="P180" i="29" s="1"/>
  <c r="K185" i="29"/>
  <c r="M189" i="29"/>
  <c r="P189" i="29" s="1"/>
  <c r="M163" i="29"/>
  <c r="P163" i="29" s="1"/>
  <c r="M171" i="29"/>
  <c r="P171" i="29" s="1"/>
  <c r="K118" i="29"/>
  <c r="K126" i="29"/>
  <c r="K136" i="29"/>
  <c r="K142" i="29"/>
  <c r="K147" i="29"/>
  <c r="K160" i="29"/>
  <c r="K167" i="29"/>
  <c r="K184" i="29"/>
  <c r="K187" i="29"/>
  <c r="M74" i="8"/>
  <c r="L74" i="8"/>
  <c r="N74" i="8"/>
  <c r="O74" i="8"/>
  <c r="K75" i="8"/>
  <c r="L75" i="8"/>
  <c r="N75" i="8"/>
  <c r="O75" i="8"/>
  <c r="K76" i="8"/>
  <c r="L76" i="8"/>
  <c r="N76" i="8"/>
  <c r="O76" i="8"/>
  <c r="K77" i="8"/>
  <c r="L77" i="8"/>
  <c r="N77" i="8"/>
  <c r="O77" i="8"/>
  <c r="M78" i="8"/>
  <c r="L78" i="8"/>
  <c r="N78" i="8"/>
  <c r="O78" i="8"/>
  <c r="K79" i="8"/>
  <c r="L79" i="8"/>
  <c r="N79" i="8"/>
  <c r="O79" i="8"/>
  <c r="K80" i="8"/>
  <c r="L80" i="8"/>
  <c r="N80" i="8"/>
  <c r="O80" i="8"/>
  <c r="K81" i="8"/>
  <c r="L81" i="8"/>
  <c r="N81" i="8"/>
  <c r="O81" i="8"/>
  <c r="K82" i="8"/>
  <c r="L82" i="8"/>
  <c r="N82" i="8"/>
  <c r="O82" i="8"/>
  <c r="K83" i="8"/>
  <c r="L83" i="8"/>
  <c r="N83" i="8"/>
  <c r="O83" i="8"/>
  <c r="K84" i="8"/>
  <c r="L84" i="8"/>
  <c r="N84" i="8"/>
  <c r="O84" i="8"/>
  <c r="K85" i="8"/>
  <c r="L85" i="8"/>
  <c r="N85" i="8"/>
  <c r="O85" i="8"/>
  <c r="K86" i="8"/>
  <c r="L86" i="8"/>
  <c r="N86" i="8"/>
  <c r="O86" i="8"/>
  <c r="M87" i="8"/>
  <c r="L87" i="8"/>
  <c r="N87" i="8"/>
  <c r="O87" i="8"/>
  <c r="K88" i="8"/>
  <c r="L88" i="8"/>
  <c r="N88" i="8"/>
  <c r="O88" i="8"/>
  <c r="K24" i="8"/>
  <c r="L24" i="8"/>
  <c r="N24" i="8"/>
  <c r="O24" i="8"/>
  <c r="K25" i="8"/>
  <c r="L25" i="8"/>
  <c r="N25" i="8"/>
  <c r="O25" i="8"/>
  <c r="M27" i="8"/>
  <c r="L27" i="8"/>
  <c r="N27" i="8"/>
  <c r="O27" i="8"/>
  <c r="K28" i="8"/>
  <c r="L28" i="8"/>
  <c r="N28" i="8"/>
  <c r="O28" i="8"/>
  <c r="K29" i="8"/>
  <c r="L29" i="8"/>
  <c r="N29" i="8"/>
  <c r="O29" i="8"/>
  <c r="K30" i="8"/>
  <c r="L30" i="8"/>
  <c r="N30" i="8"/>
  <c r="O30" i="8"/>
  <c r="K31" i="8"/>
  <c r="L31" i="8"/>
  <c r="N31" i="8"/>
  <c r="O31" i="8"/>
  <c r="K32" i="8"/>
  <c r="L32" i="8"/>
  <c r="N32" i="8"/>
  <c r="O32" i="8"/>
  <c r="K33" i="8"/>
  <c r="L33" i="8"/>
  <c r="N33" i="8"/>
  <c r="O33" i="8"/>
  <c r="K34" i="8"/>
  <c r="L34" i="8"/>
  <c r="N34" i="8"/>
  <c r="O34" i="8"/>
  <c r="M35" i="8"/>
  <c r="L35" i="8"/>
  <c r="N35" i="8"/>
  <c r="O35" i="8"/>
  <c r="K37" i="8"/>
  <c r="L37" i="8"/>
  <c r="N37" i="8"/>
  <c r="O37" i="8"/>
  <c r="K38" i="8"/>
  <c r="L38" i="8"/>
  <c r="N38" i="8"/>
  <c r="O38" i="8"/>
  <c r="K39" i="8"/>
  <c r="L39" i="8"/>
  <c r="N39" i="8"/>
  <c r="O39" i="8"/>
  <c r="K40" i="8"/>
  <c r="L40" i="8"/>
  <c r="N40" i="8"/>
  <c r="O40" i="8"/>
  <c r="M41" i="8"/>
  <c r="L41" i="8"/>
  <c r="N41" i="8"/>
  <c r="O41" i="8"/>
  <c r="M42" i="8"/>
  <c r="L42" i="8"/>
  <c r="N42" i="8"/>
  <c r="O42" i="8"/>
  <c r="K43" i="8"/>
  <c r="L43" i="8"/>
  <c r="N43" i="8"/>
  <c r="O43" i="8"/>
  <c r="K44" i="8"/>
  <c r="L44" i="8"/>
  <c r="N44" i="8"/>
  <c r="O44" i="8"/>
  <c r="M45" i="8"/>
  <c r="L45" i="8"/>
  <c r="N45" i="8"/>
  <c r="O45" i="8"/>
  <c r="K46" i="8"/>
  <c r="L46" i="8"/>
  <c r="N46" i="8"/>
  <c r="O46" i="8"/>
  <c r="K47" i="8"/>
  <c r="L47" i="8"/>
  <c r="N47" i="8"/>
  <c r="O47" i="8"/>
  <c r="M48" i="8"/>
  <c r="L48" i="8"/>
  <c r="N48" i="8"/>
  <c r="O48" i="8"/>
  <c r="M49" i="8"/>
  <c r="L49" i="8"/>
  <c r="N49" i="8"/>
  <c r="O49" i="8"/>
  <c r="K50" i="8"/>
  <c r="L50" i="8"/>
  <c r="N50" i="8"/>
  <c r="O50" i="8"/>
  <c r="K51" i="8"/>
  <c r="L51" i="8"/>
  <c r="N51" i="8"/>
  <c r="O51" i="8"/>
  <c r="K52" i="8"/>
  <c r="L52" i="8"/>
  <c r="N52" i="8"/>
  <c r="O52" i="8"/>
  <c r="M53" i="8"/>
  <c r="L53" i="8"/>
  <c r="N53" i="8"/>
  <c r="O53" i="8"/>
  <c r="K54" i="8"/>
  <c r="L54" i="8"/>
  <c r="N54" i="8"/>
  <c r="O54" i="8"/>
  <c r="K55" i="8"/>
  <c r="L55" i="8"/>
  <c r="N55" i="8"/>
  <c r="O55" i="8"/>
  <c r="M56" i="8"/>
  <c r="L56" i="8"/>
  <c r="N56" i="8"/>
  <c r="O56" i="8"/>
  <c r="M57" i="8"/>
  <c r="L57" i="8"/>
  <c r="N57" i="8"/>
  <c r="O57" i="8"/>
  <c r="M58" i="8"/>
  <c r="L58" i="8"/>
  <c r="N58" i="8"/>
  <c r="O58" i="8"/>
  <c r="K59" i="8"/>
  <c r="L59" i="8"/>
  <c r="N59" i="8"/>
  <c r="O59" i="8"/>
  <c r="K60" i="8"/>
  <c r="L60" i="8"/>
  <c r="N60" i="8"/>
  <c r="O60" i="8"/>
  <c r="M61" i="8"/>
  <c r="L61" i="8"/>
  <c r="N61" i="8"/>
  <c r="O61" i="8"/>
  <c r="K62" i="8"/>
  <c r="L62" i="8"/>
  <c r="N62" i="8"/>
  <c r="O62" i="8"/>
  <c r="K63" i="8"/>
  <c r="L63" i="8"/>
  <c r="N63" i="8"/>
  <c r="O63" i="8"/>
  <c r="M64" i="8"/>
  <c r="L64" i="8"/>
  <c r="N64" i="8"/>
  <c r="O64" i="8"/>
  <c r="M65" i="8"/>
  <c r="L65" i="8"/>
  <c r="N65" i="8"/>
  <c r="O65" i="8"/>
  <c r="K67" i="8"/>
  <c r="L67" i="8"/>
  <c r="N67" i="8"/>
  <c r="O67" i="8"/>
  <c r="K68" i="8"/>
  <c r="L68" i="8"/>
  <c r="N68" i="8"/>
  <c r="O68" i="8"/>
  <c r="K69" i="8"/>
  <c r="L69" i="8"/>
  <c r="N69" i="8"/>
  <c r="O69" i="8"/>
  <c r="M70" i="8"/>
  <c r="L70" i="8"/>
  <c r="N70" i="8"/>
  <c r="O70" i="8"/>
  <c r="M71" i="8"/>
  <c r="L71" i="8"/>
  <c r="N71" i="8"/>
  <c r="O71" i="8"/>
  <c r="K72" i="8"/>
  <c r="L72" i="8"/>
  <c r="N72" i="8"/>
  <c r="O72" i="8"/>
  <c r="K73" i="8"/>
  <c r="L73" i="8"/>
  <c r="N73" i="8"/>
  <c r="O73" i="8"/>
  <c r="M191" i="29" l="1"/>
  <c r="L191" i="29"/>
  <c r="L202" i="29" s="1"/>
  <c r="I22" i="2" s="1"/>
  <c r="N191" i="29"/>
  <c r="N202" i="29" s="1"/>
  <c r="G22" i="2" s="1"/>
  <c r="O191" i="29"/>
  <c r="O202" i="29" s="1"/>
  <c r="H22" i="2" s="1"/>
  <c r="M202" i="29"/>
  <c r="F22" i="2" s="1"/>
  <c r="K45" i="8"/>
  <c r="K56" i="8"/>
  <c r="K53" i="8"/>
  <c r="M29" i="8"/>
  <c r="P29" i="8" s="1"/>
  <c r="M37" i="8"/>
  <c r="P37" i="8" s="1"/>
  <c r="M72" i="8"/>
  <c r="P72" i="8" s="1"/>
  <c r="M60" i="8"/>
  <c r="P60" i="8" s="1"/>
  <c r="M82" i="8"/>
  <c r="P82" i="8" s="1"/>
  <c r="M50" i="8"/>
  <c r="P50" i="8" s="1"/>
  <c r="M59" i="8"/>
  <c r="P59" i="8" s="1"/>
  <c r="M88" i="8"/>
  <c r="P88" i="8" s="1"/>
  <c r="K70" i="8"/>
  <c r="K65" i="8"/>
  <c r="K35" i="8"/>
  <c r="M33" i="8"/>
  <c r="P33" i="8" s="1"/>
  <c r="P74" i="8"/>
  <c r="K71" i="8"/>
  <c r="M86" i="8"/>
  <c r="P86" i="8" s="1"/>
  <c r="M62" i="8"/>
  <c r="P62" i="8" s="1"/>
  <c r="K57" i="8"/>
  <c r="M84" i="8"/>
  <c r="P84" i="8" s="1"/>
  <c r="P78" i="8"/>
  <c r="K64" i="8"/>
  <c r="P45" i="8"/>
  <c r="K42" i="8"/>
  <c r="K78" i="8"/>
  <c r="K74" i="8"/>
  <c r="M73" i="8"/>
  <c r="P73" i="8" s="1"/>
  <c r="P41" i="8"/>
  <c r="K27" i="8"/>
  <c r="K87" i="8"/>
  <c r="M85" i="8"/>
  <c r="P85" i="8" s="1"/>
  <c r="M80" i="8"/>
  <c r="P80" i="8" s="1"/>
  <c r="M76" i="8"/>
  <c r="P76" i="8" s="1"/>
  <c r="P87" i="8"/>
  <c r="M79" i="8"/>
  <c r="P79" i="8" s="1"/>
  <c r="M75" i="8"/>
  <c r="P75" i="8" s="1"/>
  <c r="M81" i="8"/>
  <c r="P81" i="8" s="1"/>
  <c r="M77" i="8"/>
  <c r="P77" i="8" s="1"/>
  <c r="M83" i="8"/>
  <c r="P83" i="8" s="1"/>
  <c r="K61" i="8"/>
  <c r="K58" i="8"/>
  <c r="M38" i="8"/>
  <c r="P38" i="8" s="1"/>
  <c r="M31" i="8"/>
  <c r="P31" i="8" s="1"/>
  <c r="M28" i="8"/>
  <c r="P28" i="8" s="1"/>
  <c r="P27" i="8"/>
  <c r="M54" i="8"/>
  <c r="P54" i="8" s="1"/>
  <c r="M51" i="8"/>
  <c r="P51" i="8" s="1"/>
  <c r="P70" i="8"/>
  <c r="K48" i="8"/>
  <c r="M46" i="8"/>
  <c r="P46" i="8" s="1"/>
  <c r="M43" i="8"/>
  <c r="P43" i="8" s="1"/>
  <c r="P61" i="8"/>
  <c r="M32" i="8"/>
  <c r="P32" i="8" s="1"/>
  <c r="M24" i="8"/>
  <c r="P24" i="8" s="1"/>
  <c r="M52" i="8"/>
  <c r="P52" i="8" s="1"/>
  <c r="P71" i="8"/>
  <c r="M67" i="8"/>
  <c r="P67" i="8" s="1"/>
  <c r="K49" i="8"/>
  <c r="M44" i="8"/>
  <c r="P44" i="8" s="1"/>
  <c r="K41" i="8"/>
  <c r="M39" i="8"/>
  <c r="P39" i="8" s="1"/>
  <c r="M30" i="8"/>
  <c r="P30" i="8" s="1"/>
  <c r="P64" i="8"/>
  <c r="P65" i="8"/>
  <c r="P49" i="8"/>
  <c r="P56" i="8"/>
  <c r="P58" i="8"/>
  <c r="P53" i="8"/>
  <c r="P57" i="8"/>
  <c r="P48" i="8"/>
  <c r="P42" i="8"/>
  <c r="P35" i="8"/>
  <c r="M47" i="8"/>
  <c r="P47" i="8" s="1"/>
  <c r="M40" i="8"/>
  <c r="P40" i="8" s="1"/>
  <c r="M69" i="8"/>
  <c r="P69" i="8" s="1"/>
  <c r="M68" i="8"/>
  <c r="P68" i="8" s="1"/>
  <c r="M63" i="8"/>
  <c r="P63" i="8" s="1"/>
  <c r="M55" i="8"/>
  <c r="P55" i="8" s="1"/>
  <c r="M34" i="8"/>
  <c r="P34" i="8" s="1"/>
  <c r="M25" i="8"/>
  <c r="P25" i="8" s="1"/>
  <c r="E22" i="2" l="1"/>
  <c r="P191" i="29"/>
  <c r="P202" i="29" s="1"/>
  <c r="O11" i="29" s="1"/>
  <c r="K71" i="7"/>
  <c r="L71" i="7"/>
  <c r="N71" i="7"/>
  <c r="O71" i="7"/>
  <c r="M74" i="7"/>
  <c r="L74" i="7"/>
  <c r="N74" i="7"/>
  <c r="O74" i="7"/>
  <c r="K75" i="7"/>
  <c r="L75" i="7"/>
  <c r="N75" i="7"/>
  <c r="O75" i="7"/>
  <c r="K76" i="7"/>
  <c r="L76" i="7"/>
  <c r="N76" i="7"/>
  <c r="O76" i="7"/>
  <c r="K77" i="7"/>
  <c r="L77" i="7"/>
  <c r="N77" i="7"/>
  <c r="O77" i="7"/>
  <c r="K27" i="7"/>
  <c r="L27" i="7"/>
  <c r="N27" i="7"/>
  <c r="O27" i="7"/>
  <c r="K28" i="7"/>
  <c r="L28" i="7"/>
  <c r="N28" i="7"/>
  <c r="O28" i="7"/>
  <c r="M29" i="7"/>
  <c r="L29" i="7"/>
  <c r="N29" i="7"/>
  <c r="O29" i="7"/>
  <c r="K30" i="7"/>
  <c r="L30" i="7"/>
  <c r="N30" i="7"/>
  <c r="O30" i="7"/>
  <c r="M31" i="7"/>
  <c r="L31" i="7"/>
  <c r="N31" i="7"/>
  <c r="O31" i="7"/>
  <c r="K32" i="7"/>
  <c r="L32" i="7"/>
  <c r="N32" i="7"/>
  <c r="O32" i="7"/>
  <c r="K33" i="7"/>
  <c r="L33" i="7"/>
  <c r="N33" i="7"/>
  <c r="O33" i="7"/>
  <c r="K34" i="7"/>
  <c r="L34" i="7"/>
  <c r="N34" i="7"/>
  <c r="O34" i="7"/>
  <c r="K35" i="7"/>
  <c r="L35" i="7"/>
  <c r="N35" i="7"/>
  <c r="O35" i="7"/>
  <c r="M36" i="7"/>
  <c r="L36" i="7"/>
  <c r="N36" i="7"/>
  <c r="O36" i="7"/>
  <c r="M37" i="7"/>
  <c r="L37" i="7"/>
  <c r="N37" i="7"/>
  <c r="O37" i="7"/>
  <c r="K38" i="7"/>
  <c r="L38" i="7"/>
  <c r="N38" i="7"/>
  <c r="O38" i="7"/>
  <c r="M39" i="7"/>
  <c r="L39" i="7"/>
  <c r="N39" i="7"/>
  <c r="O39" i="7"/>
  <c r="K40" i="7"/>
  <c r="L40" i="7"/>
  <c r="N40" i="7"/>
  <c r="O40" i="7"/>
  <c r="M41" i="7"/>
  <c r="L41" i="7"/>
  <c r="N41" i="7"/>
  <c r="O41" i="7"/>
  <c r="K42" i="7"/>
  <c r="L42" i="7"/>
  <c r="N42" i="7"/>
  <c r="O42" i="7"/>
  <c r="K43" i="7"/>
  <c r="L43" i="7"/>
  <c r="N43" i="7"/>
  <c r="O43" i="7"/>
  <c r="M44" i="7"/>
  <c r="L44" i="7"/>
  <c r="N44" i="7"/>
  <c r="O44" i="7"/>
  <c r="K45" i="7"/>
  <c r="L45" i="7"/>
  <c r="N45" i="7"/>
  <c r="O45" i="7"/>
  <c r="K46" i="7"/>
  <c r="L46" i="7"/>
  <c r="N46" i="7"/>
  <c r="O46" i="7"/>
  <c r="K47" i="7"/>
  <c r="L47" i="7"/>
  <c r="N47" i="7"/>
  <c r="O47" i="7"/>
  <c r="K48" i="7"/>
  <c r="L48" i="7"/>
  <c r="N48" i="7"/>
  <c r="O48" i="7"/>
  <c r="M49" i="7"/>
  <c r="L49" i="7"/>
  <c r="N49" i="7"/>
  <c r="O49" i="7"/>
  <c r="K50" i="7"/>
  <c r="L50" i="7"/>
  <c r="N50" i="7"/>
  <c r="O50" i="7"/>
  <c r="K51" i="7"/>
  <c r="L51" i="7"/>
  <c r="N51" i="7"/>
  <c r="O51" i="7"/>
  <c r="M52" i="7"/>
  <c r="L52" i="7"/>
  <c r="N52" i="7"/>
  <c r="O52" i="7"/>
  <c r="K53" i="7"/>
  <c r="L53" i="7"/>
  <c r="N53" i="7"/>
  <c r="O53" i="7"/>
  <c r="K54" i="7"/>
  <c r="L54" i="7"/>
  <c r="N54" i="7"/>
  <c r="O54" i="7"/>
  <c r="K55" i="7"/>
  <c r="L55" i="7"/>
  <c r="N55" i="7"/>
  <c r="O55" i="7"/>
  <c r="K56" i="7"/>
  <c r="L56" i="7"/>
  <c r="N56" i="7"/>
  <c r="O56" i="7"/>
  <c r="H59" i="17"/>
  <c r="K59" i="17" s="1"/>
  <c r="L59" i="17"/>
  <c r="N59" i="17"/>
  <c r="O59" i="17"/>
  <c r="H61" i="17"/>
  <c r="M61" i="17" s="1"/>
  <c r="L61" i="17"/>
  <c r="N61" i="17"/>
  <c r="O61" i="17"/>
  <c r="H63" i="17"/>
  <c r="K63" i="17" s="1"/>
  <c r="L63" i="17"/>
  <c r="N63" i="17"/>
  <c r="O63" i="17"/>
  <c r="H45" i="17"/>
  <c r="K45" i="17" s="1"/>
  <c r="L45" i="17"/>
  <c r="N45" i="17"/>
  <c r="O45" i="17"/>
  <c r="H46" i="17"/>
  <c r="K46" i="17" s="1"/>
  <c r="L46" i="17"/>
  <c r="N46" i="17"/>
  <c r="O46" i="17"/>
  <c r="H47" i="17"/>
  <c r="K47" i="17" s="1"/>
  <c r="L47" i="17"/>
  <c r="N47" i="17"/>
  <c r="O47" i="17"/>
  <c r="H48" i="17"/>
  <c r="K48" i="17" s="1"/>
  <c r="L48" i="17"/>
  <c r="N48" i="17"/>
  <c r="O48" i="17"/>
  <c r="H49" i="17"/>
  <c r="K49" i="17" s="1"/>
  <c r="L49" i="17"/>
  <c r="N49" i="17"/>
  <c r="O49" i="17"/>
  <c r="H50" i="17"/>
  <c r="M50" i="17" s="1"/>
  <c r="L50" i="17"/>
  <c r="N50" i="17"/>
  <c r="O50" i="17"/>
  <c r="H51" i="17"/>
  <c r="K51" i="17" s="1"/>
  <c r="L51" i="17"/>
  <c r="N51" i="17"/>
  <c r="O51" i="17"/>
  <c r="H52" i="17"/>
  <c r="K52" i="17" s="1"/>
  <c r="L52" i="17"/>
  <c r="N52" i="17"/>
  <c r="O52" i="17"/>
  <c r="H53" i="17"/>
  <c r="M53" i="17" s="1"/>
  <c r="L53" i="17"/>
  <c r="N53" i="17"/>
  <c r="O53" i="17"/>
  <c r="K22" i="17"/>
  <c r="L22" i="17"/>
  <c r="N22" i="17"/>
  <c r="O22" i="17"/>
  <c r="M23" i="17"/>
  <c r="L23" i="17"/>
  <c r="N23" i="17"/>
  <c r="O23" i="17"/>
  <c r="M24" i="17"/>
  <c r="L24" i="17"/>
  <c r="N24" i="17"/>
  <c r="O24" i="17"/>
  <c r="K25" i="17"/>
  <c r="L25" i="17"/>
  <c r="N25" i="17"/>
  <c r="O25" i="17"/>
  <c r="M26" i="17"/>
  <c r="L26" i="17"/>
  <c r="N26" i="17"/>
  <c r="O26" i="17"/>
  <c r="M27" i="17"/>
  <c r="L27" i="17"/>
  <c r="N27" i="17"/>
  <c r="O27" i="17"/>
  <c r="K28" i="17"/>
  <c r="L28" i="17"/>
  <c r="N28" i="17"/>
  <c r="O28" i="17"/>
  <c r="M29" i="17"/>
  <c r="L29" i="17"/>
  <c r="N29" i="17"/>
  <c r="O29" i="17"/>
  <c r="M30" i="17"/>
  <c r="L30" i="17"/>
  <c r="N30" i="17"/>
  <c r="O30" i="17"/>
  <c r="H33" i="17"/>
  <c r="K33" i="17" s="1"/>
  <c r="L33" i="17"/>
  <c r="N33" i="17"/>
  <c r="O33" i="17"/>
  <c r="H34" i="17"/>
  <c r="M34" i="17" s="1"/>
  <c r="L34" i="17"/>
  <c r="N34" i="17"/>
  <c r="O34" i="17"/>
  <c r="H35" i="17"/>
  <c r="M35" i="17" s="1"/>
  <c r="L35" i="17"/>
  <c r="N35" i="17"/>
  <c r="O35" i="17"/>
  <c r="H36" i="17"/>
  <c r="K36" i="17" s="1"/>
  <c r="L36" i="17"/>
  <c r="N36" i="17"/>
  <c r="O36" i="17"/>
  <c r="H37" i="17"/>
  <c r="K37" i="17" s="1"/>
  <c r="L37" i="17"/>
  <c r="N37" i="17"/>
  <c r="O37" i="17"/>
  <c r="H38" i="17"/>
  <c r="M38" i="17" s="1"/>
  <c r="L38" i="17"/>
  <c r="N38" i="17"/>
  <c r="O38" i="17"/>
  <c r="H39" i="17"/>
  <c r="M39" i="17" s="1"/>
  <c r="L39" i="17"/>
  <c r="N39" i="17"/>
  <c r="O39" i="17"/>
  <c r="H40" i="17"/>
  <c r="K40" i="17" s="1"/>
  <c r="L40" i="17"/>
  <c r="N40" i="17"/>
  <c r="O40" i="17"/>
  <c r="H41" i="17"/>
  <c r="K41" i="17" s="1"/>
  <c r="L41" i="17"/>
  <c r="N41" i="17"/>
  <c r="O41" i="17"/>
  <c r="M59" i="17" l="1"/>
  <c r="P59" i="17" s="1"/>
  <c r="M52" i="17"/>
  <c r="P52" i="17" s="1"/>
  <c r="K39" i="17"/>
  <c r="M51" i="17"/>
  <c r="P51" i="17" s="1"/>
  <c r="M45" i="17"/>
  <c r="P45" i="17" s="1"/>
  <c r="K49" i="7"/>
  <c r="K74" i="7"/>
  <c r="M47" i="7"/>
  <c r="P47" i="7" s="1"/>
  <c r="M76" i="7"/>
  <c r="P76" i="7" s="1"/>
  <c r="M75" i="7"/>
  <c r="P75" i="7" s="1"/>
  <c r="P74" i="7"/>
  <c r="M77" i="7"/>
  <c r="P77" i="7" s="1"/>
  <c r="M71" i="7"/>
  <c r="P71" i="7" s="1"/>
  <c r="K39" i="7"/>
  <c r="M55" i="7"/>
  <c r="P55" i="7" s="1"/>
  <c r="P29" i="7"/>
  <c r="M53" i="7"/>
  <c r="P53" i="7" s="1"/>
  <c r="M45" i="7"/>
  <c r="P45" i="7" s="1"/>
  <c r="K36" i="7"/>
  <c r="M30" i="7"/>
  <c r="P30" i="7" s="1"/>
  <c r="K41" i="7"/>
  <c r="K52" i="7"/>
  <c r="K44" i="7"/>
  <c r="P39" i="7"/>
  <c r="M33" i="7"/>
  <c r="P33" i="7" s="1"/>
  <c r="M38" i="7"/>
  <c r="P38" i="7" s="1"/>
  <c r="M54" i="7"/>
  <c r="P54" i="7" s="1"/>
  <c r="M46" i="7"/>
  <c r="P46" i="7" s="1"/>
  <c r="K31" i="7"/>
  <c r="P44" i="7"/>
  <c r="P41" i="7"/>
  <c r="P52" i="7"/>
  <c r="P31" i="7"/>
  <c r="P49" i="7"/>
  <c r="P36" i="7"/>
  <c r="P37" i="7"/>
  <c r="K37" i="7"/>
  <c r="K29" i="7"/>
  <c r="M56" i="7"/>
  <c r="P56" i="7" s="1"/>
  <c r="M48" i="7"/>
  <c r="P48" i="7" s="1"/>
  <c r="M40" i="7"/>
  <c r="P40" i="7" s="1"/>
  <c r="M32" i="7"/>
  <c r="P32" i="7" s="1"/>
  <c r="M50" i="7"/>
  <c r="P50" i="7" s="1"/>
  <c r="M42" i="7"/>
  <c r="P42" i="7" s="1"/>
  <c r="M34" i="7"/>
  <c r="P34" i="7" s="1"/>
  <c r="M27" i="7"/>
  <c r="P27" i="7" s="1"/>
  <c r="M51" i="7"/>
  <c r="P51" i="7" s="1"/>
  <c r="M43" i="7"/>
  <c r="P43" i="7" s="1"/>
  <c r="M35" i="7"/>
  <c r="P35" i="7" s="1"/>
  <c r="M28" i="7"/>
  <c r="P28" i="7" s="1"/>
  <c r="P34" i="17"/>
  <c r="K50" i="17"/>
  <c r="M46" i="17"/>
  <c r="P46" i="17" s="1"/>
  <c r="P24" i="17"/>
  <c r="K53" i="17"/>
  <c r="P50" i="17"/>
  <c r="P61" i="17"/>
  <c r="K61" i="17"/>
  <c r="M63" i="17"/>
  <c r="P63" i="17" s="1"/>
  <c r="P26" i="17"/>
  <c r="M47" i="17"/>
  <c r="P47" i="17" s="1"/>
  <c r="K30" i="17"/>
  <c r="P53" i="17"/>
  <c r="M48" i="17"/>
  <c r="P48" i="17" s="1"/>
  <c r="M49" i="17"/>
  <c r="P49" i="17" s="1"/>
  <c r="M40" i="17"/>
  <c r="P40" i="17" s="1"/>
  <c r="K34" i="17"/>
  <c r="K26" i="17"/>
  <c r="K35" i="17"/>
  <c r="K27" i="17"/>
  <c r="K23" i="17"/>
  <c r="K38" i="17"/>
  <c r="M36" i="17"/>
  <c r="P36" i="17" s="1"/>
  <c r="K29" i="17"/>
  <c r="M28" i="17"/>
  <c r="P28" i="17" s="1"/>
  <c r="P39" i="17"/>
  <c r="P35" i="17"/>
  <c r="P38" i="17"/>
  <c r="P30" i="17"/>
  <c r="P23" i="17"/>
  <c r="P29" i="17"/>
  <c r="P27" i="17"/>
  <c r="M25" i="17"/>
  <c r="P25" i="17" s="1"/>
  <c r="K24" i="17"/>
  <c r="M37" i="17"/>
  <c r="P37" i="17" s="1"/>
  <c r="M33" i="17"/>
  <c r="P33" i="17" s="1"/>
  <c r="M22" i="17"/>
  <c r="P22" i="17" s="1"/>
  <c r="M41" i="17"/>
  <c r="P41" i="17" s="1"/>
  <c r="L160" i="6" l="1"/>
  <c r="N160" i="6"/>
  <c r="O160" i="6"/>
  <c r="L161" i="6"/>
  <c r="N161" i="6"/>
  <c r="O161" i="6"/>
  <c r="M162" i="6"/>
  <c r="L162" i="6"/>
  <c r="N162" i="6"/>
  <c r="O162" i="6"/>
  <c r="L163" i="6"/>
  <c r="N163" i="6"/>
  <c r="O163" i="6"/>
  <c r="L164" i="6"/>
  <c r="N164" i="6"/>
  <c r="O164" i="6"/>
  <c r="L165" i="6"/>
  <c r="N165" i="6"/>
  <c r="O165" i="6"/>
  <c r="L166" i="6"/>
  <c r="N166" i="6"/>
  <c r="O166" i="6"/>
  <c r="L167" i="6"/>
  <c r="N167" i="6"/>
  <c r="O167" i="6"/>
  <c r="L168" i="6"/>
  <c r="N168" i="6"/>
  <c r="O168" i="6"/>
  <c r="L169" i="6"/>
  <c r="N169" i="6"/>
  <c r="O169" i="6"/>
  <c r="M170" i="6"/>
  <c r="L170" i="6"/>
  <c r="N170" i="6"/>
  <c r="O170" i="6"/>
  <c r="L171" i="6"/>
  <c r="N171" i="6"/>
  <c r="O171" i="6"/>
  <c r="L172" i="6"/>
  <c r="N172" i="6"/>
  <c r="O172" i="6"/>
  <c r="L173" i="6"/>
  <c r="N173" i="6"/>
  <c r="O173" i="6"/>
  <c r="L175" i="6"/>
  <c r="N175" i="6"/>
  <c r="O175" i="6"/>
  <c r="L176" i="6"/>
  <c r="N176" i="6"/>
  <c r="O176" i="6"/>
  <c r="L177" i="6"/>
  <c r="N177" i="6"/>
  <c r="O177" i="6"/>
  <c r="L178" i="6"/>
  <c r="N178" i="6"/>
  <c r="O178" i="6"/>
  <c r="M179" i="6"/>
  <c r="L179" i="6"/>
  <c r="N179" i="6"/>
  <c r="O179" i="6"/>
  <c r="L180" i="6"/>
  <c r="N180" i="6"/>
  <c r="O180" i="6"/>
  <c r="L181" i="6"/>
  <c r="N181" i="6"/>
  <c r="O181" i="6"/>
  <c r="L182" i="6"/>
  <c r="N182" i="6"/>
  <c r="O182" i="6"/>
  <c r="L157" i="6"/>
  <c r="N157" i="6"/>
  <c r="O157" i="6"/>
  <c r="L158" i="6"/>
  <c r="N158" i="6"/>
  <c r="O158" i="6"/>
  <c r="M159" i="6"/>
  <c r="L159" i="6"/>
  <c r="N159" i="6"/>
  <c r="O159" i="6"/>
  <c r="H29" i="6"/>
  <c r="K29" i="6" s="1"/>
  <c r="L29" i="6"/>
  <c r="N29" i="6"/>
  <c r="O29" i="6"/>
  <c r="H30" i="6"/>
  <c r="K30" i="6" s="1"/>
  <c r="L30" i="6"/>
  <c r="N30" i="6"/>
  <c r="O30" i="6"/>
  <c r="H31" i="6"/>
  <c r="M31" i="6" s="1"/>
  <c r="L31" i="6"/>
  <c r="N31" i="6"/>
  <c r="O31" i="6"/>
  <c r="H32" i="6"/>
  <c r="M32" i="6" s="1"/>
  <c r="L32" i="6"/>
  <c r="N32" i="6"/>
  <c r="O32" i="6"/>
  <c r="H33" i="6"/>
  <c r="K33" i="6" s="1"/>
  <c r="L33" i="6"/>
  <c r="N33" i="6"/>
  <c r="O33" i="6"/>
  <c r="H34" i="6"/>
  <c r="K34" i="6" s="1"/>
  <c r="L34" i="6"/>
  <c r="N34" i="6"/>
  <c r="O34" i="6"/>
  <c r="H35" i="6"/>
  <c r="K35" i="6" s="1"/>
  <c r="L35" i="6"/>
  <c r="N35" i="6"/>
  <c r="O35" i="6"/>
  <c r="H36" i="6"/>
  <c r="K36" i="6" s="1"/>
  <c r="L36" i="6"/>
  <c r="N36" i="6"/>
  <c r="O36" i="6"/>
  <c r="H37" i="6"/>
  <c r="M37" i="6" s="1"/>
  <c r="L37" i="6"/>
  <c r="N37" i="6"/>
  <c r="O37" i="6"/>
  <c r="H38" i="6"/>
  <c r="K38" i="6" s="1"/>
  <c r="L38" i="6"/>
  <c r="N38" i="6"/>
  <c r="O38" i="6"/>
  <c r="H39" i="6"/>
  <c r="M39" i="6" s="1"/>
  <c r="L39" i="6"/>
  <c r="N39" i="6"/>
  <c r="O39" i="6"/>
  <c r="H40" i="6"/>
  <c r="M40" i="6" s="1"/>
  <c r="L40" i="6"/>
  <c r="N40" i="6"/>
  <c r="O40" i="6"/>
  <c r="H41" i="6"/>
  <c r="K41" i="6" s="1"/>
  <c r="L41" i="6"/>
  <c r="N41" i="6"/>
  <c r="O41" i="6"/>
  <c r="H42" i="6"/>
  <c r="K42" i="6" s="1"/>
  <c r="L42" i="6"/>
  <c r="N42" i="6"/>
  <c r="O42" i="6"/>
  <c r="H43" i="6"/>
  <c r="K43" i="6" s="1"/>
  <c r="L43" i="6"/>
  <c r="N43" i="6"/>
  <c r="O43" i="6"/>
  <c r="H44" i="6"/>
  <c r="K44" i="6" s="1"/>
  <c r="L44" i="6"/>
  <c r="N44" i="6"/>
  <c r="O44" i="6"/>
  <c r="H45" i="6"/>
  <c r="M45" i="6" s="1"/>
  <c r="L45" i="6"/>
  <c r="N45" i="6"/>
  <c r="O45" i="6"/>
  <c r="H46" i="6"/>
  <c r="K46" i="6" s="1"/>
  <c r="L46" i="6"/>
  <c r="N46" i="6"/>
  <c r="O46" i="6"/>
  <c r="H47" i="6"/>
  <c r="M47" i="6" s="1"/>
  <c r="L47" i="6"/>
  <c r="N47" i="6"/>
  <c r="O47" i="6"/>
  <c r="H48" i="6"/>
  <c r="M48" i="6" s="1"/>
  <c r="L48" i="6"/>
  <c r="N48" i="6"/>
  <c r="O48" i="6"/>
  <c r="H49" i="6"/>
  <c r="K49" i="6" s="1"/>
  <c r="L49" i="6"/>
  <c r="N49" i="6"/>
  <c r="O49" i="6"/>
  <c r="H50" i="6"/>
  <c r="K50" i="6" s="1"/>
  <c r="L50" i="6"/>
  <c r="N50" i="6"/>
  <c r="O50" i="6"/>
  <c r="H51" i="6"/>
  <c r="K51" i="6" s="1"/>
  <c r="L51" i="6"/>
  <c r="N51" i="6"/>
  <c r="O51" i="6"/>
  <c r="H52" i="6"/>
  <c r="K52" i="6" s="1"/>
  <c r="L52" i="6"/>
  <c r="N52" i="6"/>
  <c r="O52" i="6"/>
  <c r="H53" i="6"/>
  <c r="M53" i="6" s="1"/>
  <c r="L53" i="6"/>
  <c r="N53" i="6"/>
  <c r="O53" i="6"/>
  <c r="H54" i="6"/>
  <c r="K54" i="6" s="1"/>
  <c r="L54" i="6"/>
  <c r="N54" i="6"/>
  <c r="O54" i="6"/>
  <c r="H55" i="6"/>
  <c r="M55" i="6" s="1"/>
  <c r="L55" i="6"/>
  <c r="N55" i="6"/>
  <c r="O55" i="6"/>
  <c r="H56" i="6"/>
  <c r="M56" i="6" s="1"/>
  <c r="L56" i="6"/>
  <c r="N56" i="6"/>
  <c r="O56" i="6"/>
  <c r="H57" i="6"/>
  <c r="K57" i="6" s="1"/>
  <c r="L57" i="6"/>
  <c r="N57" i="6"/>
  <c r="O57" i="6"/>
  <c r="H58" i="6"/>
  <c r="K58" i="6" s="1"/>
  <c r="L58" i="6"/>
  <c r="N58" i="6"/>
  <c r="O58" i="6"/>
  <c r="H59" i="6"/>
  <c r="K59" i="6" s="1"/>
  <c r="L59" i="6"/>
  <c r="N59" i="6"/>
  <c r="O59" i="6"/>
  <c r="H60" i="6"/>
  <c r="K60" i="6" s="1"/>
  <c r="L60" i="6"/>
  <c r="N60" i="6"/>
  <c r="O60" i="6"/>
  <c r="H61" i="6"/>
  <c r="M61" i="6" s="1"/>
  <c r="L61" i="6"/>
  <c r="N61" i="6"/>
  <c r="O61" i="6"/>
  <c r="H62" i="6"/>
  <c r="K62" i="6" s="1"/>
  <c r="L62" i="6"/>
  <c r="N62" i="6"/>
  <c r="O62" i="6"/>
  <c r="H63" i="6"/>
  <c r="M63" i="6" s="1"/>
  <c r="L63" i="6"/>
  <c r="N63" i="6"/>
  <c r="O63" i="6"/>
  <c r="H64" i="6"/>
  <c r="M64" i="6" s="1"/>
  <c r="L64" i="6"/>
  <c r="N64" i="6"/>
  <c r="O64" i="6"/>
  <c r="H65" i="6"/>
  <c r="K65" i="6" s="1"/>
  <c r="L65" i="6"/>
  <c r="N65" i="6"/>
  <c r="O65" i="6"/>
  <c r="H66" i="6"/>
  <c r="K66" i="6" s="1"/>
  <c r="L66" i="6"/>
  <c r="N66" i="6"/>
  <c r="O66" i="6"/>
  <c r="H67" i="6"/>
  <c r="K67" i="6" s="1"/>
  <c r="L67" i="6"/>
  <c r="N67" i="6"/>
  <c r="O67" i="6"/>
  <c r="H68" i="6"/>
  <c r="K68" i="6" s="1"/>
  <c r="L68" i="6"/>
  <c r="N68" i="6"/>
  <c r="O68" i="6"/>
  <c r="H69" i="6"/>
  <c r="M69" i="6" s="1"/>
  <c r="L69" i="6"/>
  <c r="N69" i="6"/>
  <c r="O69" i="6"/>
  <c r="H70" i="6"/>
  <c r="K70" i="6" s="1"/>
  <c r="L70" i="6"/>
  <c r="N70" i="6"/>
  <c r="O70" i="6"/>
  <c r="H71" i="6"/>
  <c r="M71" i="6" s="1"/>
  <c r="L71" i="6"/>
  <c r="N71" i="6"/>
  <c r="O71" i="6"/>
  <c r="H72" i="6"/>
  <c r="M72" i="6" s="1"/>
  <c r="L72" i="6"/>
  <c r="N72" i="6"/>
  <c r="O72" i="6"/>
  <c r="H73" i="6"/>
  <c r="K73" i="6" s="1"/>
  <c r="L73" i="6"/>
  <c r="N73" i="6"/>
  <c r="O73" i="6"/>
  <c r="H74" i="6"/>
  <c r="K74" i="6" s="1"/>
  <c r="L74" i="6"/>
  <c r="N74" i="6"/>
  <c r="O74" i="6"/>
  <c r="H75" i="6"/>
  <c r="K75" i="6" s="1"/>
  <c r="L75" i="6"/>
  <c r="N75" i="6"/>
  <c r="O75" i="6"/>
  <c r="H76" i="6"/>
  <c r="K76" i="6" s="1"/>
  <c r="L76" i="6"/>
  <c r="N76" i="6"/>
  <c r="O76" i="6"/>
  <c r="H77" i="6"/>
  <c r="M77" i="6" s="1"/>
  <c r="L77" i="6"/>
  <c r="N77" i="6"/>
  <c r="O77" i="6"/>
  <c r="H78" i="6"/>
  <c r="K78" i="6" s="1"/>
  <c r="L78" i="6"/>
  <c r="N78" i="6"/>
  <c r="O78" i="6"/>
  <c r="H79" i="6"/>
  <c r="M79" i="6" s="1"/>
  <c r="L79" i="6"/>
  <c r="N79" i="6"/>
  <c r="O79" i="6"/>
  <c r="H80" i="6"/>
  <c r="M80" i="6" s="1"/>
  <c r="L80" i="6"/>
  <c r="N80" i="6"/>
  <c r="O80" i="6"/>
  <c r="H81" i="6"/>
  <c r="K81" i="6" s="1"/>
  <c r="L81" i="6"/>
  <c r="N81" i="6"/>
  <c r="O81" i="6"/>
  <c r="H82" i="6"/>
  <c r="K82" i="6" s="1"/>
  <c r="L82" i="6"/>
  <c r="N82" i="6"/>
  <c r="O82" i="6"/>
  <c r="H83" i="6"/>
  <c r="K83" i="6" s="1"/>
  <c r="L83" i="6"/>
  <c r="N83" i="6"/>
  <c r="O83" i="6"/>
  <c r="H84" i="6"/>
  <c r="K84" i="6" s="1"/>
  <c r="L84" i="6"/>
  <c r="N84" i="6"/>
  <c r="O84" i="6"/>
  <c r="H85" i="6"/>
  <c r="M85" i="6" s="1"/>
  <c r="L85" i="6"/>
  <c r="N85" i="6"/>
  <c r="O85" i="6"/>
  <c r="H86" i="6"/>
  <c r="K86" i="6" s="1"/>
  <c r="L86" i="6"/>
  <c r="N86" i="6"/>
  <c r="O86" i="6"/>
  <c r="H87" i="6"/>
  <c r="M87" i="6" s="1"/>
  <c r="L87" i="6"/>
  <c r="N87" i="6"/>
  <c r="O87" i="6"/>
  <c r="H88" i="6"/>
  <c r="M88" i="6" s="1"/>
  <c r="L88" i="6"/>
  <c r="N88" i="6"/>
  <c r="O88" i="6"/>
  <c r="H89" i="6"/>
  <c r="K89" i="6" s="1"/>
  <c r="L89" i="6"/>
  <c r="N89" i="6"/>
  <c r="O89" i="6"/>
  <c r="H120" i="6"/>
  <c r="M120" i="6" s="1"/>
  <c r="L120" i="6"/>
  <c r="N120" i="6"/>
  <c r="O120" i="6"/>
  <c r="H121" i="6"/>
  <c r="K121" i="6" s="1"/>
  <c r="L121" i="6"/>
  <c r="N121" i="6"/>
  <c r="O121" i="6"/>
  <c r="H122" i="6"/>
  <c r="K122" i="6" s="1"/>
  <c r="L122" i="6"/>
  <c r="N122" i="6"/>
  <c r="O122" i="6"/>
  <c r="H123" i="6"/>
  <c r="K123" i="6" s="1"/>
  <c r="L123" i="6"/>
  <c r="N123" i="6"/>
  <c r="O123" i="6"/>
  <c r="H126" i="6"/>
  <c r="K126" i="6" s="1"/>
  <c r="L126" i="6"/>
  <c r="N126" i="6"/>
  <c r="O126" i="6"/>
  <c r="H127" i="6"/>
  <c r="K127" i="6" s="1"/>
  <c r="L127" i="6"/>
  <c r="N127" i="6"/>
  <c r="O127" i="6"/>
  <c r="H128" i="6"/>
  <c r="K128" i="6" s="1"/>
  <c r="L128" i="6"/>
  <c r="N128" i="6"/>
  <c r="O128" i="6"/>
  <c r="H129" i="6"/>
  <c r="M129" i="6" s="1"/>
  <c r="L129" i="6"/>
  <c r="N129" i="6"/>
  <c r="O129" i="6"/>
  <c r="H130" i="6"/>
  <c r="M130" i="6" s="1"/>
  <c r="L130" i="6"/>
  <c r="N130" i="6"/>
  <c r="O130" i="6"/>
  <c r="H131" i="6"/>
  <c r="K131" i="6" s="1"/>
  <c r="L131" i="6"/>
  <c r="N131" i="6"/>
  <c r="O131" i="6"/>
  <c r="H132" i="6"/>
  <c r="K132" i="6" s="1"/>
  <c r="L132" i="6"/>
  <c r="N132" i="6"/>
  <c r="O132" i="6"/>
  <c r="H133" i="6"/>
  <c r="K133" i="6" s="1"/>
  <c r="L133" i="6"/>
  <c r="N133" i="6"/>
  <c r="O133" i="6"/>
  <c r="H134" i="6"/>
  <c r="K134" i="6" s="1"/>
  <c r="L134" i="6"/>
  <c r="N134" i="6"/>
  <c r="O134" i="6"/>
  <c r="H135" i="6"/>
  <c r="K135" i="6" s="1"/>
  <c r="L135" i="6"/>
  <c r="N135" i="6"/>
  <c r="O135" i="6"/>
  <c r="H136" i="6"/>
  <c r="K136" i="6" s="1"/>
  <c r="L136" i="6"/>
  <c r="N136" i="6"/>
  <c r="O136" i="6"/>
  <c r="H137" i="6"/>
  <c r="M137" i="6" s="1"/>
  <c r="L137" i="6"/>
  <c r="N137" i="6"/>
  <c r="O137" i="6"/>
  <c r="H138" i="6"/>
  <c r="M138" i="6" s="1"/>
  <c r="L138" i="6"/>
  <c r="N138" i="6"/>
  <c r="O138" i="6"/>
  <c r="H139" i="6"/>
  <c r="K139" i="6" s="1"/>
  <c r="L139" i="6"/>
  <c r="N139" i="6"/>
  <c r="O139" i="6"/>
  <c r="H140" i="6"/>
  <c r="K140" i="6" s="1"/>
  <c r="L140" i="6"/>
  <c r="N140" i="6"/>
  <c r="O140" i="6"/>
  <c r="H141" i="6"/>
  <c r="M141" i="6" s="1"/>
  <c r="L141" i="6"/>
  <c r="N141" i="6"/>
  <c r="O141" i="6"/>
  <c r="H142" i="6"/>
  <c r="K142" i="6" s="1"/>
  <c r="L142" i="6"/>
  <c r="N142" i="6"/>
  <c r="O142" i="6"/>
  <c r="H143" i="6"/>
  <c r="M143" i="6" s="1"/>
  <c r="L143" i="6"/>
  <c r="N143" i="6"/>
  <c r="O143" i="6"/>
  <c r="H144" i="6"/>
  <c r="K144" i="6" s="1"/>
  <c r="L144" i="6"/>
  <c r="N144" i="6"/>
  <c r="O144" i="6"/>
  <c r="H145" i="6"/>
  <c r="M145" i="6" s="1"/>
  <c r="L145" i="6"/>
  <c r="N145" i="6"/>
  <c r="O145" i="6"/>
  <c r="H146" i="6"/>
  <c r="M146" i="6" s="1"/>
  <c r="L146" i="6"/>
  <c r="N146" i="6"/>
  <c r="O146" i="6"/>
  <c r="H54" i="17"/>
  <c r="K54" i="17" s="1"/>
  <c r="H56" i="17"/>
  <c r="K56" i="17" s="1"/>
  <c r="H57" i="17"/>
  <c r="K57" i="17" s="1"/>
  <c r="K18" i="17"/>
  <c r="K19" i="17"/>
  <c r="H43" i="17"/>
  <c r="K43" i="17" s="1"/>
  <c r="L43" i="17"/>
  <c r="N43" i="17"/>
  <c r="O43" i="17"/>
  <c r="L54" i="17"/>
  <c r="N54" i="17"/>
  <c r="O54" i="17"/>
  <c r="L56" i="17"/>
  <c r="N56" i="17"/>
  <c r="O56" i="17"/>
  <c r="L57" i="17"/>
  <c r="N57" i="17"/>
  <c r="O57" i="17"/>
  <c r="M166" i="6" l="1"/>
  <c r="P166" i="6" s="1"/>
  <c r="M158" i="6"/>
  <c r="P158" i="6" s="1"/>
  <c r="K146" i="6"/>
  <c r="M182" i="6"/>
  <c r="P182" i="6" s="1"/>
  <c r="M164" i="6"/>
  <c r="P164" i="6" s="1"/>
  <c r="M171" i="6"/>
  <c r="P171" i="6" s="1"/>
  <c r="K141" i="6"/>
  <c r="M133" i="6"/>
  <c r="P133" i="6" s="1"/>
  <c r="K129" i="6"/>
  <c r="M73" i="6"/>
  <c r="P73" i="6" s="1"/>
  <c r="M163" i="6"/>
  <c r="P163" i="6" s="1"/>
  <c r="M127" i="6"/>
  <c r="P127" i="6" s="1"/>
  <c r="M180" i="6"/>
  <c r="P180" i="6" s="1"/>
  <c r="M172" i="6"/>
  <c r="P172" i="6" s="1"/>
  <c r="P170" i="6"/>
  <c r="M178" i="6"/>
  <c r="P178" i="6" s="1"/>
  <c r="M165" i="6"/>
  <c r="P165" i="6" s="1"/>
  <c r="K143" i="6"/>
  <c r="M33" i="6"/>
  <c r="P33" i="6" s="1"/>
  <c r="M122" i="6"/>
  <c r="P122" i="6" s="1"/>
  <c r="P179" i="6"/>
  <c r="P159" i="6"/>
  <c r="P162" i="6"/>
  <c r="M181" i="6"/>
  <c r="P181" i="6" s="1"/>
  <c r="M173" i="6"/>
  <c r="P173" i="6" s="1"/>
  <c r="M175" i="6"/>
  <c r="P175" i="6" s="1"/>
  <c r="M167" i="6"/>
  <c r="P167" i="6" s="1"/>
  <c r="M176" i="6"/>
  <c r="P176" i="6" s="1"/>
  <c r="M168" i="6"/>
  <c r="P168" i="6" s="1"/>
  <c r="M160" i="6"/>
  <c r="P160" i="6" s="1"/>
  <c r="M177" i="6"/>
  <c r="P177" i="6" s="1"/>
  <c r="M169" i="6"/>
  <c r="P169" i="6" s="1"/>
  <c r="M161" i="6"/>
  <c r="P161" i="6" s="1"/>
  <c r="M157" i="6"/>
  <c r="P157" i="6" s="1"/>
  <c r="P143" i="6"/>
  <c r="K138" i="6"/>
  <c r="P129" i="6"/>
  <c r="M123" i="6"/>
  <c r="P123" i="6" s="1"/>
  <c r="K145" i="6"/>
  <c r="M139" i="6"/>
  <c r="P139" i="6" s="1"/>
  <c r="M132" i="6"/>
  <c r="P132" i="6" s="1"/>
  <c r="K61" i="6"/>
  <c r="M49" i="6"/>
  <c r="P49" i="6" s="1"/>
  <c r="K137" i="6"/>
  <c r="M135" i="6"/>
  <c r="P135" i="6" s="1"/>
  <c r="P63" i="6"/>
  <c r="P138" i="6"/>
  <c r="P146" i="6"/>
  <c r="P87" i="6"/>
  <c r="P79" i="6"/>
  <c r="P71" i="6"/>
  <c r="P55" i="6"/>
  <c r="P47" i="6"/>
  <c r="P39" i="6"/>
  <c r="P31" i="6"/>
  <c r="K69" i="6"/>
  <c r="M67" i="6"/>
  <c r="P67" i="6" s="1"/>
  <c r="K45" i="6"/>
  <c r="M43" i="6"/>
  <c r="P43" i="6" s="1"/>
  <c r="M131" i="6"/>
  <c r="P131" i="6" s="1"/>
  <c r="M121" i="6"/>
  <c r="P121" i="6" s="1"/>
  <c r="M41" i="6"/>
  <c r="P41" i="6" s="1"/>
  <c r="M59" i="6"/>
  <c r="P59" i="6" s="1"/>
  <c r="M140" i="6"/>
  <c r="P140" i="6" s="1"/>
  <c r="K85" i="6"/>
  <c r="M83" i="6"/>
  <c r="P83" i="6" s="1"/>
  <c r="M57" i="6"/>
  <c r="P57" i="6" s="1"/>
  <c r="K37" i="6"/>
  <c r="M35" i="6"/>
  <c r="P35" i="6" s="1"/>
  <c r="K77" i="6"/>
  <c r="M75" i="6"/>
  <c r="P75" i="6" s="1"/>
  <c r="K53" i="6"/>
  <c r="M51" i="6"/>
  <c r="P51" i="6" s="1"/>
  <c r="M89" i="6"/>
  <c r="P89" i="6" s="1"/>
  <c r="M81" i="6"/>
  <c r="P81" i="6" s="1"/>
  <c r="M65" i="6"/>
  <c r="P65" i="6" s="1"/>
  <c r="P85" i="6"/>
  <c r="P77" i="6"/>
  <c r="P69" i="6"/>
  <c r="P61" i="6"/>
  <c r="P53" i="6"/>
  <c r="K87" i="6"/>
  <c r="M82" i="6"/>
  <c r="P82" i="6" s="1"/>
  <c r="K79" i="6"/>
  <c r="M74" i="6"/>
  <c r="P74" i="6" s="1"/>
  <c r="K71" i="6"/>
  <c r="M66" i="6"/>
  <c r="P66" i="6" s="1"/>
  <c r="K63" i="6"/>
  <c r="M58" i="6"/>
  <c r="P58" i="6" s="1"/>
  <c r="K55" i="6"/>
  <c r="M50" i="6"/>
  <c r="P50" i="6" s="1"/>
  <c r="K47" i="6"/>
  <c r="M42" i="6"/>
  <c r="P42" i="6" s="1"/>
  <c r="K39" i="6"/>
  <c r="M34" i="6"/>
  <c r="P34" i="6" s="1"/>
  <c r="K31" i="6"/>
  <c r="P120" i="6"/>
  <c r="P88" i="6"/>
  <c r="P72" i="6"/>
  <c r="P56" i="6"/>
  <c r="P32" i="6"/>
  <c r="P145" i="6"/>
  <c r="P45" i="6"/>
  <c r="P37" i="6"/>
  <c r="P130" i="6"/>
  <c r="P40" i="6"/>
  <c r="P64" i="6"/>
  <c r="P141" i="6"/>
  <c r="P137" i="6"/>
  <c r="P80" i="6"/>
  <c r="P48" i="6"/>
  <c r="K130" i="6"/>
  <c r="K120" i="6"/>
  <c r="K88" i="6"/>
  <c r="K80" i="6"/>
  <c r="K72" i="6"/>
  <c r="K64" i="6"/>
  <c r="K56" i="6"/>
  <c r="K48" i="6"/>
  <c r="K40" i="6"/>
  <c r="K32" i="6"/>
  <c r="M142" i="6"/>
  <c r="P142" i="6" s="1"/>
  <c r="M134" i="6"/>
  <c r="P134" i="6" s="1"/>
  <c r="M126" i="6"/>
  <c r="P126" i="6" s="1"/>
  <c r="M84" i="6"/>
  <c r="P84" i="6" s="1"/>
  <c r="M76" i="6"/>
  <c r="P76" i="6" s="1"/>
  <c r="M68" i="6"/>
  <c r="P68" i="6" s="1"/>
  <c r="M60" i="6"/>
  <c r="P60" i="6" s="1"/>
  <c r="M52" i="6"/>
  <c r="P52" i="6" s="1"/>
  <c r="M44" i="6"/>
  <c r="P44" i="6" s="1"/>
  <c r="M36" i="6"/>
  <c r="P36" i="6" s="1"/>
  <c r="M29" i="6"/>
  <c r="P29" i="6" s="1"/>
  <c r="M144" i="6"/>
  <c r="P144" i="6" s="1"/>
  <c r="M136" i="6"/>
  <c r="P136" i="6" s="1"/>
  <c r="M128" i="6"/>
  <c r="P128" i="6" s="1"/>
  <c r="M86" i="6"/>
  <c r="P86" i="6" s="1"/>
  <c r="M78" i="6"/>
  <c r="P78" i="6" s="1"/>
  <c r="M70" i="6"/>
  <c r="P70" i="6" s="1"/>
  <c r="M62" i="6"/>
  <c r="P62" i="6" s="1"/>
  <c r="M54" i="6"/>
  <c r="P54" i="6" s="1"/>
  <c r="M46" i="6"/>
  <c r="P46" i="6" s="1"/>
  <c r="M38" i="6"/>
  <c r="P38" i="6" s="1"/>
  <c r="M30" i="6"/>
  <c r="P30" i="6" s="1"/>
  <c r="M57" i="17"/>
  <c r="P57" i="17" s="1"/>
  <c r="M54" i="17"/>
  <c r="P54" i="17" s="1"/>
  <c r="M43" i="17"/>
  <c r="P43" i="17" s="1"/>
  <c r="M56" i="17"/>
  <c r="P56" i="17" s="1"/>
  <c r="K58" i="7" l="1"/>
  <c r="L58" i="7"/>
  <c r="N58" i="7"/>
  <c r="O58" i="7"/>
  <c r="M59" i="7"/>
  <c r="L59" i="7"/>
  <c r="N59" i="7"/>
  <c r="O59" i="7"/>
  <c r="M60" i="7"/>
  <c r="L60" i="7"/>
  <c r="N60" i="7"/>
  <c r="O60" i="7"/>
  <c r="M61" i="7"/>
  <c r="L61" i="7"/>
  <c r="N61" i="7"/>
  <c r="O61" i="7"/>
  <c r="K62" i="7"/>
  <c r="L62" i="7"/>
  <c r="N62" i="7"/>
  <c r="O62" i="7"/>
  <c r="M63" i="7"/>
  <c r="L63" i="7"/>
  <c r="N63" i="7"/>
  <c r="O63" i="7"/>
  <c r="K64" i="7"/>
  <c r="L64" i="7"/>
  <c r="N64" i="7"/>
  <c r="O64" i="7"/>
  <c r="M65" i="7"/>
  <c r="L65" i="7"/>
  <c r="N65" i="7"/>
  <c r="O65" i="7"/>
  <c r="K66" i="7"/>
  <c r="L66" i="7"/>
  <c r="N66" i="7"/>
  <c r="O66" i="7"/>
  <c r="K67" i="7"/>
  <c r="L67" i="7"/>
  <c r="N67" i="7"/>
  <c r="O67" i="7"/>
  <c r="M68" i="7"/>
  <c r="L68" i="7"/>
  <c r="N68" i="7"/>
  <c r="O68" i="7"/>
  <c r="M69" i="7"/>
  <c r="L69" i="7"/>
  <c r="N69" i="7"/>
  <c r="O69" i="7"/>
  <c r="K20" i="7"/>
  <c r="L20" i="7"/>
  <c r="N20" i="7"/>
  <c r="O20" i="7"/>
  <c r="K21" i="7"/>
  <c r="L21" i="7"/>
  <c r="N21" i="7"/>
  <c r="O21" i="7"/>
  <c r="K22" i="7"/>
  <c r="L22" i="7"/>
  <c r="N22" i="7"/>
  <c r="O22" i="7"/>
  <c r="M23" i="7"/>
  <c r="L23" i="7"/>
  <c r="N23" i="7"/>
  <c r="O23" i="7"/>
  <c r="K24" i="7"/>
  <c r="L24" i="7"/>
  <c r="N24" i="7"/>
  <c r="O24" i="7"/>
  <c r="K25" i="7"/>
  <c r="L25" i="7"/>
  <c r="N25" i="7"/>
  <c r="O25" i="7"/>
  <c r="M26" i="7"/>
  <c r="L26" i="7"/>
  <c r="N26" i="7"/>
  <c r="O26" i="7"/>
  <c r="K70" i="7"/>
  <c r="L70" i="7"/>
  <c r="N70" i="7"/>
  <c r="O70" i="7"/>
  <c r="H153" i="6"/>
  <c r="K153" i="6" s="1"/>
  <c r="L153" i="6"/>
  <c r="N153" i="6"/>
  <c r="O153" i="6"/>
  <c r="H154" i="6"/>
  <c r="K154" i="6" s="1"/>
  <c r="L154" i="6"/>
  <c r="N154" i="6"/>
  <c r="O154" i="6"/>
  <c r="H155" i="6"/>
  <c r="M155" i="6" s="1"/>
  <c r="L155" i="6"/>
  <c r="N155" i="6"/>
  <c r="O155" i="6"/>
  <c r="H150" i="6"/>
  <c r="K150" i="6" s="1"/>
  <c r="L150" i="6"/>
  <c r="N150" i="6"/>
  <c r="O150" i="6"/>
  <c r="P59" i="7" l="1"/>
  <c r="K63" i="7"/>
  <c r="K68" i="7"/>
  <c r="K65" i="7"/>
  <c r="K59" i="7"/>
  <c r="P69" i="7"/>
  <c r="P61" i="7"/>
  <c r="M62" i="7"/>
  <c r="P62" i="7" s="1"/>
  <c r="P63" i="7"/>
  <c r="P60" i="7"/>
  <c r="P68" i="7"/>
  <c r="M70" i="7"/>
  <c r="P70" i="7" s="1"/>
  <c r="M64" i="7"/>
  <c r="P64" i="7" s="1"/>
  <c r="P65" i="7"/>
  <c r="K60" i="7"/>
  <c r="K69" i="7"/>
  <c r="K61" i="7"/>
  <c r="M66" i="7"/>
  <c r="P66" i="7" s="1"/>
  <c r="M58" i="7"/>
  <c r="P58" i="7" s="1"/>
  <c r="M67" i="7"/>
  <c r="P67" i="7" s="1"/>
  <c r="P23" i="7"/>
  <c r="M24" i="7"/>
  <c r="P24" i="7" s="1"/>
  <c r="M22" i="7"/>
  <c r="P22" i="7" s="1"/>
  <c r="K26" i="7"/>
  <c r="P26" i="7"/>
  <c r="M20" i="7"/>
  <c r="P20" i="7" s="1"/>
  <c r="M25" i="7"/>
  <c r="P25" i="7" s="1"/>
  <c r="K23" i="7"/>
  <c r="M21" i="7"/>
  <c r="P21" i="7" s="1"/>
  <c r="P155" i="6"/>
  <c r="M153" i="6"/>
  <c r="P153" i="6" s="1"/>
  <c r="K155" i="6"/>
  <c r="M154" i="6"/>
  <c r="P154" i="6" s="1"/>
  <c r="M150" i="6"/>
  <c r="P150" i="6" s="1"/>
  <c r="O152" i="6"/>
  <c r="N152" i="6"/>
  <c r="L152" i="6"/>
  <c r="H152" i="6"/>
  <c r="K152" i="6" s="1"/>
  <c r="O151" i="6"/>
  <c r="N151" i="6"/>
  <c r="L151" i="6"/>
  <c r="H151" i="6"/>
  <c r="M151" i="6" s="1"/>
  <c r="O149" i="6"/>
  <c r="N149" i="6"/>
  <c r="L149" i="6"/>
  <c r="H149" i="6"/>
  <c r="M149" i="6" s="1"/>
  <c r="O148" i="6"/>
  <c r="N148" i="6"/>
  <c r="L148" i="6"/>
  <c r="H148" i="6"/>
  <c r="K148" i="6" s="1"/>
  <c r="O147" i="6"/>
  <c r="N147" i="6"/>
  <c r="L147" i="6"/>
  <c r="H147" i="6"/>
  <c r="K147" i="6" s="1"/>
  <c r="H27" i="6"/>
  <c r="K27" i="6" s="1"/>
  <c r="L27" i="6"/>
  <c r="N27" i="6"/>
  <c r="O27" i="6"/>
  <c r="H22" i="6"/>
  <c r="K22" i="6" s="1"/>
  <c r="L22" i="6"/>
  <c r="N22" i="6"/>
  <c r="O22" i="6"/>
  <c r="H26" i="6"/>
  <c r="K26" i="6" s="1"/>
  <c r="L26" i="6"/>
  <c r="N26" i="6"/>
  <c r="O26" i="6"/>
  <c r="B16" i="3"/>
  <c r="M147" i="6" l="1"/>
  <c r="P147" i="6" s="1"/>
  <c r="M152" i="6"/>
  <c r="P152" i="6" s="1"/>
  <c r="P151" i="6"/>
  <c r="K151" i="6"/>
  <c r="M148" i="6"/>
  <c r="P148" i="6" s="1"/>
  <c r="P149" i="6"/>
  <c r="K149" i="6"/>
  <c r="M27" i="6"/>
  <c r="P27" i="6" s="1"/>
  <c r="M22" i="6"/>
  <c r="P22" i="6" s="1"/>
  <c r="M26" i="6"/>
  <c r="P26" i="6" s="1"/>
  <c r="A50" i="28" l="1"/>
  <c r="D50" i="28"/>
  <c r="A54" i="28"/>
  <c r="D54" i="28"/>
  <c r="A56" i="28"/>
  <c r="K19" i="28"/>
  <c r="K21" i="28"/>
  <c r="K22" i="28"/>
  <c r="L44" i="28"/>
  <c r="N44" i="28"/>
  <c r="O44" i="28"/>
  <c r="L45" i="28"/>
  <c r="N45" i="28"/>
  <c r="O45" i="28"/>
  <c r="L46" i="28"/>
  <c r="N46" i="28"/>
  <c r="O46" i="28"/>
  <c r="O40" i="28"/>
  <c r="N40" i="28"/>
  <c r="L40" i="28"/>
  <c r="L38" i="28"/>
  <c r="N38" i="28"/>
  <c r="O38" i="28"/>
  <c r="L39" i="28"/>
  <c r="N39" i="28"/>
  <c r="O39" i="28"/>
  <c r="O37" i="28"/>
  <c r="N37" i="28"/>
  <c r="L37" i="28"/>
  <c r="L33" i="28"/>
  <c r="N33" i="28"/>
  <c r="O33" i="28"/>
  <c r="L34" i="28"/>
  <c r="N34" i="28"/>
  <c r="O34" i="28"/>
  <c r="L35" i="28"/>
  <c r="N35" i="28"/>
  <c r="O35" i="28"/>
  <c r="O32" i="28"/>
  <c r="N32" i="28"/>
  <c r="L32" i="28"/>
  <c r="L29" i="28"/>
  <c r="N29" i="28"/>
  <c r="O29" i="28"/>
  <c r="O28" i="28"/>
  <c r="N28" i="28"/>
  <c r="L28" i="28"/>
  <c r="L27" i="28"/>
  <c r="N27" i="28"/>
  <c r="O27" i="28"/>
  <c r="L25" i="28"/>
  <c r="N25" i="28"/>
  <c r="O25" i="28"/>
  <c r="L26" i="28"/>
  <c r="N26" i="28"/>
  <c r="O26" i="28"/>
  <c r="L24" i="28"/>
  <c r="N24" i="28"/>
  <c r="O24" i="28"/>
  <c r="L21" i="28"/>
  <c r="N21" i="28"/>
  <c r="O21" i="28"/>
  <c r="L22" i="28"/>
  <c r="N22" i="28"/>
  <c r="O22" i="28"/>
  <c r="L18" i="28"/>
  <c r="N18" i="28"/>
  <c r="O18" i="28"/>
  <c r="O17" i="28"/>
  <c r="N17" i="28"/>
  <c r="L17" i="28"/>
  <c r="L20" i="28"/>
  <c r="N20" i="28"/>
  <c r="O20" i="28"/>
  <c r="L23" i="28"/>
  <c r="N23" i="28"/>
  <c r="O23" i="28"/>
  <c r="O36" i="28"/>
  <c r="N36" i="28"/>
  <c r="L36" i="28"/>
  <c r="O31" i="28"/>
  <c r="N31" i="28"/>
  <c r="L31" i="28"/>
  <c r="O30" i="28"/>
  <c r="N30" i="28"/>
  <c r="L30" i="28"/>
  <c r="O19" i="28"/>
  <c r="N19" i="28"/>
  <c r="L19" i="28"/>
  <c r="O12" i="28"/>
  <c r="C8" i="28"/>
  <c r="C6" i="28"/>
  <c r="K39" i="28" l="1"/>
  <c r="M39" i="28"/>
  <c r="P39" i="28" s="1"/>
  <c r="M45" i="28"/>
  <c r="P45" i="28" s="1"/>
  <c r="K45" i="28"/>
  <c r="M44" i="28"/>
  <c r="P44" i="28" s="1"/>
  <c r="K44" i="28"/>
  <c r="K40" i="28"/>
  <c r="M40" i="28"/>
  <c r="P40" i="28" s="1"/>
  <c r="K46" i="28"/>
  <c r="M46" i="28"/>
  <c r="P46" i="28" s="1"/>
  <c r="M28" i="28"/>
  <c r="P28" i="28" s="1"/>
  <c r="K28" i="28"/>
  <c r="M27" i="28"/>
  <c r="P27" i="28" s="1"/>
  <c r="K27" i="28"/>
  <c r="K26" i="28"/>
  <c r="M26" i="28"/>
  <c r="P26" i="28" s="1"/>
  <c r="M25" i="28"/>
  <c r="P25" i="28" s="1"/>
  <c r="K25" i="28"/>
  <c r="M24" i="28"/>
  <c r="P24" i="28" s="1"/>
  <c r="K24" i="28"/>
  <c r="M29" i="28"/>
  <c r="P29" i="28" s="1"/>
  <c r="K29" i="28"/>
  <c r="K30" i="28"/>
  <c r="M30" i="28"/>
  <c r="P30" i="28" s="1"/>
  <c r="M31" i="28"/>
  <c r="P31" i="28" s="1"/>
  <c r="K31" i="28"/>
  <c r="M32" i="28"/>
  <c r="P32" i="28" s="1"/>
  <c r="K32" i="28"/>
  <c r="M33" i="28"/>
  <c r="P33" i="28" s="1"/>
  <c r="K33" i="28"/>
  <c r="K34" i="28"/>
  <c r="M34" i="28"/>
  <c r="P34" i="28" s="1"/>
  <c r="K35" i="28"/>
  <c r="M35" i="28"/>
  <c r="P35" i="28" s="1"/>
  <c r="M36" i="28"/>
  <c r="P36" i="28" s="1"/>
  <c r="K36" i="28"/>
  <c r="K37" i="28"/>
  <c r="M37" i="28"/>
  <c r="P37" i="28" s="1"/>
  <c r="K38" i="28"/>
  <c r="M38" i="28"/>
  <c r="P38" i="28" s="1"/>
  <c r="M22" i="28"/>
  <c r="P22" i="28" s="1"/>
  <c r="M21" i="28"/>
  <c r="P21" i="28" s="1"/>
  <c r="K18" i="28"/>
  <c r="M18" i="28"/>
  <c r="P18" i="28" s="1"/>
  <c r="M17" i="28"/>
  <c r="P17" i="28" s="1"/>
  <c r="K17" i="28"/>
  <c r="O48" i="28"/>
  <c r="H20" i="2" s="1"/>
  <c r="K20" i="28"/>
  <c r="M20" i="28"/>
  <c r="P20" i="28" s="1"/>
  <c r="K23" i="28"/>
  <c r="M23" i="28"/>
  <c r="P23" i="28" s="1"/>
  <c r="L48" i="28"/>
  <c r="I20" i="2" s="1"/>
  <c r="N48" i="28"/>
  <c r="G20" i="2" s="1"/>
  <c r="M19" i="28"/>
  <c r="P19" i="28" s="1"/>
  <c r="P48" i="28" l="1"/>
  <c r="O11" i="28" s="1"/>
  <c r="M48" i="28"/>
  <c r="F20" i="2" s="1"/>
  <c r="H23" i="6" l="1"/>
  <c r="K23" i="6" s="1"/>
  <c r="L23" i="6"/>
  <c r="N23" i="6"/>
  <c r="O23" i="6"/>
  <c r="H24" i="6"/>
  <c r="K24" i="6" s="1"/>
  <c r="L24" i="6"/>
  <c r="N24" i="6"/>
  <c r="O24" i="6"/>
  <c r="H25" i="6"/>
  <c r="M25" i="6" s="1"/>
  <c r="L25" i="6"/>
  <c r="N25" i="6"/>
  <c r="O25" i="6"/>
  <c r="H28" i="6"/>
  <c r="K28" i="6" s="1"/>
  <c r="L28" i="6"/>
  <c r="N28" i="6"/>
  <c r="O28" i="6"/>
  <c r="H18" i="6"/>
  <c r="M18" i="6" s="1"/>
  <c r="L18" i="6"/>
  <c r="N18" i="6"/>
  <c r="O18" i="6"/>
  <c r="H19" i="6"/>
  <c r="K19" i="6" s="1"/>
  <c r="L19" i="6"/>
  <c r="N19" i="6"/>
  <c r="O19" i="6"/>
  <c r="H20" i="6"/>
  <c r="M20" i="6" s="1"/>
  <c r="L20" i="6"/>
  <c r="N20" i="6"/>
  <c r="O20" i="6"/>
  <c r="H21" i="6"/>
  <c r="M21" i="6" s="1"/>
  <c r="L21" i="6"/>
  <c r="N21" i="6"/>
  <c r="O21" i="6"/>
  <c r="M28" i="6" l="1"/>
  <c r="P28" i="6" s="1"/>
  <c r="P25" i="6"/>
  <c r="K25" i="6"/>
  <c r="M23" i="6"/>
  <c r="P23" i="6" s="1"/>
  <c r="M24" i="6"/>
  <c r="P24" i="6" s="1"/>
  <c r="K21" i="6"/>
  <c r="K20" i="6"/>
  <c r="P20" i="6"/>
  <c r="P21" i="6"/>
  <c r="K18" i="6"/>
  <c r="P18" i="6"/>
  <c r="M19" i="6"/>
  <c r="P19" i="6" s="1"/>
  <c r="L18" i="17" l="1"/>
  <c r="N18" i="17"/>
  <c r="O18" i="17"/>
  <c r="L19" i="17"/>
  <c r="N19" i="17"/>
  <c r="O19" i="17"/>
  <c r="M19" i="17" l="1"/>
  <c r="P19" i="17" s="1"/>
  <c r="M18" i="17"/>
  <c r="P18" i="17" s="1"/>
  <c r="A114" i="17" l="1"/>
  <c r="D112" i="17"/>
  <c r="A112" i="17"/>
  <c r="D108" i="17"/>
  <c r="A108" i="17"/>
  <c r="O12" i="17"/>
  <c r="C8" i="17"/>
  <c r="C6" i="17"/>
  <c r="N23" i="8"/>
  <c r="L23" i="8"/>
  <c r="M23" i="8"/>
  <c r="N22" i="8"/>
  <c r="L22" i="8"/>
  <c r="N21" i="8"/>
  <c r="L21" i="8"/>
  <c r="N20" i="8"/>
  <c r="L20" i="8"/>
  <c r="N19" i="8"/>
  <c r="L19" i="8"/>
  <c r="O12" i="8"/>
  <c r="C8" i="8"/>
  <c r="C6" i="8"/>
  <c r="N19" i="7"/>
  <c r="L19" i="7"/>
  <c r="N18" i="7"/>
  <c r="L18" i="7"/>
  <c r="A87" i="7"/>
  <c r="D85" i="7"/>
  <c r="A85" i="7"/>
  <c r="D81" i="7"/>
  <c r="A81" i="7"/>
  <c r="N17" i="7"/>
  <c r="L17" i="7"/>
  <c r="O17" i="7"/>
  <c r="O12" i="7"/>
  <c r="C8" i="7"/>
  <c r="C6" i="7"/>
  <c r="H17" i="6"/>
  <c r="O17" i="6" s="1"/>
  <c r="L17" i="6"/>
  <c r="N17" i="6"/>
  <c r="A192" i="6"/>
  <c r="D190" i="6"/>
  <c r="A190" i="6"/>
  <c r="D186" i="6"/>
  <c r="A186" i="6"/>
  <c r="O12" i="6"/>
  <c r="C8" i="6"/>
  <c r="C6" i="6"/>
  <c r="L220" i="8" l="1"/>
  <c r="I23" i="2" s="1"/>
  <c r="N220" i="8"/>
  <c r="G23" i="2" s="1"/>
  <c r="L102" i="17"/>
  <c r="I19" i="2" s="1"/>
  <c r="N102" i="17"/>
  <c r="G19" i="2" s="1"/>
  <c r="M21" i="8"/>
  <c r="O21" i="8"/>
  <c r="O22" i="8"/>
  <c r="M22" i="8"/>
  <c r="M19" i="8"/>
  <c r="O19" i="8"/>
  <c r="M20" i="8"/>
  <c r="O20" i="8"/>
  <c r="O23" i="8"/>
  <c r="P23" i="8" s="1"/>
  <c r="O18" i="7"/>
  <c r="M18" i="7"/>
  <c r="M19" i="7"/>
  <c r="O19" i="7"/>
  <c r="L79" i="7"/>
  <c r="I21" i="2" s="1"/>
  <c r="L184" i="6"/>
  <c r="I17" i="2" s="1"/>
  <c r="K17" i="7"/>
  <c r="M17" i="7"/>
  <c r="P17" i="7" s="1"/>
  <c r="N79" i="7"/>
  <c r="G21" i="2" s="1"/>
  <c r="M17" i="6"/>
  <c r="P17" i="6" s="1"/>
  <c r="P184" i="6" s="1"/>
  <c r="K17" i="6"/>
  <c r="N184" i="6"/>
  <c r="G17" i="2" s="1"/>
  <c r="E11" i="2" l="1"/>
  <c r="O220" i="8"/>
  <c r="H23" i="2" s="1"/>
  <c r="M220" i="8"/>
  <c r="F23" i="2" s="1"/>
  <c r="M102" i="17"/>
  <c r="F19" i="2" s="1"/>
  <c r="K22" i="8"/>
  <c r="P22" i="8"/>
  <c r="K19" i="8"/>
  <c r="P18" i="7"/>
  <c r="K23" i="8"/>
  <c r="P21" i="8"/>
  <c r="P19" i="8"/>
  <c r="K20" i="8"/>
  <c r="P20" i="8"/>
  <c r="K21" i="8"/>
  <c r="K19" i="7"/>
  <c r="P19" i="7"/>
  <c r="K18" i="7"/>
  <c r="M79" i="7"/>
  <c r="F21" i="2" s="1"/>
  <c r="O184" i="6"/>
  <c r="H17" i="2" s="1"/>
  <c r="M184" i="6"/>
  <c r="F17" i="2" s="1"/>
  <c r="P102" i="17" l="1"/>
  <c r="O11" i="17" s="1"/>
  <c r="E17" i="2"/>
  <c r="E23" i="2"/>
  <c r="P220" i="8"/>
  <c r="O11" i="8" s="1"/>
  <c r="O102" i="17"/>
  <c r="H19" i="2" s="1"/>
  <c r="O79" i="7"/>
  <c r="P79" i="7"/>
  <c r="O11" i="7" s="1"/>
  <c r="O11" i="6"/>
  <c r="A38" i="2"/>
  <c r="A36" i="2"/>
  <c r="A32" i="2"/>
  <c r="E19" i="2" l="1"/>
  <c r="H21" i="2"/>
  <c r="E21" i="2" s="1"/>
  <c r="E26" i="2" s="1"/>
  <c r="E20" i="2"/>
  <c r="C8" i="2"/>
  <c r="C6" i="2"/>
  <c r="E29" i="2" l="1"/>
  <c r="E27" i="2"/>
  <c r="E30" i="2" s="1"/>
  <c r="E36" i="2"/>
  <c r="E32" i="2"/>
  <c r="A3" i="2" l="1"/>
  <c r="C24" i="3"/>
  <c r="D225" i="8" s="1"/>
  <c r="D229" i="8" s="1"/>
  <c r="E28" i="2" l="1"/>
  <c r="C16" i="3" s="1"/>
  <c r="E10" i="2" l="1"/>
  <c r="C19" i="3" l="1"/>
  <c r="C21" i="3" s="1"/>
</calcChain>
</file>

<file path=xl/sharedStrings.xml><?xml version="1.0" encoding="utf-8"?>
<sst xmlns="http://schemas.openxmlformats.org/spreadsheetml/2006/main" count="2797" uniqueCount="1044">
  <si>
    <t xml:space="preserve">Objekta adrese: </t>
  </si>
  <si>
    <t>Pasūtījuma nr.:</t>
  </si>
  <si>
    <t>Tāmes izmaksas:</t>
  </si>
  <si>
    <t>EUR</t>
  </si>
  <si>
    <t>Mērvienība</t>
  </si>
  <si>
    <t>Daudzums</t>
  </si>
  <si>
    <t>Laika norma (c/h)</t>
  </si>
  <si>
    <t>Darbietilpība (c/h)</t>
  </si>
  <si>
    <t>Kopā</t>
  </si>
  <si>
    <t>Kods</t>
  </si>
  <si>
    <t xml:space="preserve">Objekta nosaukums: </t>
  </si>
  <si>
    <t>Būves nosaukums:</t>
  </si>
  <si>
    <t>Būvdarbu nosaukums</t>
  </si>
  <si>
    <t>Vienības izmaksas</t>
  </si>
  <si>
    <t>Kopā uz visu apjomu</t>
  </si>
  <si>
    <t xml:space="preserve">Darba alga </t>
  </si>
  <si>
    <t>Darba samaksas likme (euro/h)</t>
  </si>
  <si>
    <t>Būvizstrādājumi</t>
  </si>
  <si>
    <t xml:space="preserve">Mehānismi </t>
  </si>
  <si>
    <t xml:space="preserve">KOPĀ </t>
  </si>
  <si>
    <t>Summa</t>
  </si>
  <si>
    <t>Par kopējo summu (euro)</t>
  </si>
  <si>
    <t>Kopējā darbietilpība (c/h)</t>
  </si>
  <si>
    <t>Nr.p.k.</t>
  </si>
  <si>
    <t>kods, tāmes nr.</t>
  </si>
  <si>
    <t>Būvdarbu veids vai konstruktīvā elementa nosaukums</t>
  </si>
  <si>
    <t>Tāmes izmaksas</t>
  </si>
  <si>
    <t>Tai skaitā</t>
  </si>
  <si>
    <t>Darba alga</t>
  </si>
  <si>
    <t>Mehānismi</t>
  </si>
  <si>
    <t>t.sk. Darba aizsardzība</t>
  </si>
  <si>
    <t>Pavisam kopā</t>
  </si>
  <si>
    <t>APSTIPRINU_________________________________</t>
  </si>
  <si>
    <t>(pasūtītāja paraksts un tā atšifrējums)</t>
  </si>
  <si>
    <t>Z.V.</t>
  </si>
  <si>
    <t>Būvniecības koptāme</t>
  </si>
  <si>
    <t>Objekta nosaukums</t>
  </si>
  <si>
    <t>Objekta izmaksas (euro)</t>
  </si>
  <si>
    <t>PVN (21%)</t>
  </si>
  <si>
    <t xml:space="preserve">                          (paraksts un tā atšifrējums, datums)</t>
  </si>
  <si>
    <t xml:space="preserve">                           (paraksts un tā atšifrējums, datums)</t>
  </si>
  <si>
    <t xml:space="preserve">Virsizdevumi </t>
  </si>
  <si>
    <t>Peļņa</t>
  </si>
  <si>
    <t>(būvdarbu veids vai konstruktīvā elementa nosaukums)</t>
  </si>
  <si>
    <t>Tiešās izmaksas kopā, t.sk. Darba dēvēja sociālais nodoklis (23,59%)</t>
  </si>
  <si>
    <t>Tāme sastādīta</t>
  </si>
  <si>
    <t>Kopsavilkuma aprēķins nr.1</t>
  </si>
  <si>
    <t>Tāme sastādīta 2024. gada tirgus cenās, pamatojoties uz būvprojekta rasējumiem</t>
  </si>
  <si>
    <t>kpl</t>
  </si>
  <si>
    <t>Lokālā tāme Nr.1,2</t>
  </si>
  <si>
    <t>m3</t>
  </si>
  <si>
    <t>Lokālā tāme Nr.1,3</t>
  </si>
  <si>
    <t>Lokālā tāme Nr.1,4</t>
  </si>
  <si>
    <t>m</t>
  </si>
  <si>
    <t>Lokālā tāme Nr.1,5</t>
  </si>
  <si>
    <t>Sertifikāta Nr.:</t>
  </si>
  <si>
    <t>2024.gada ___.______________</t>
  </si>
  <si>
    <t>kompl.</t>
  </si>
  <si>
    <t>gab</t>
  </si>
  <si>
    <t>Lokālā tāme Nr.1,1</t>
  </si>
  <si>
    <t>gab.</t>
  </si>
  <si>
    <t>Piezīmes:</t>
  </si>
  <si>
    <t>Kabelis 1kV, četrdzīslu AXPK-4x16 (ar 5% rezervi)</t>
  </si>
  <si>
    <t>Kabelis 1kV, trīsdzīslu NYY-J-3x1,5 (apgaismojumam balstā)</t>
  </si>
  <si>
    <t>Kabelis 1kV, trīsdzīslu NYY-J-3x1,5 (vārtu motīvā)</t>
  </si>
  <si>
    <t>Kabelis 1kV, trīsdzīslu NYY-J-3x2,5 (stends)</t>
  </si>
  <si>
    <t>Kabeļa gala apdare četrdzīslu plastmasas kabelim EPKT-0015 (4-35mm2)</t>
  </si>
  <si>
    <t>Kabeļa gala apdare trīsdzīslu plastmasas kabelim SEH03 (1.5-16mm2)</t>
  </si>
  <si>
    <t>Nozarošanas spaiļu komplekts SV-15 tipa</t>
  </si>
  <si>
    <t>Automātslēdzis, C6A, 230V</t>
  </si>
  <si>
    <t>Automātslēdzis, C10A, 230V</t>
  </si>
  <si>
    <t>Automātslēdža stiprināšanas kronšteins - sliede</t>
  </si>
  <si>
    <t>Rozete stiprināšanai uz staba ~230V 10A, IP67, komplektā ar stiprinājumiem</t>
  </si>
  <si>
    <t>Gumijas blīve 4-10mm koniskam stabam</t>
  </si>
  <si>
    <t>Parka balsta stabs 1m krāsots speciālā RAL-7032* paredzēts prožektoru montāžai stabs apakšējais Ø100mm augšējais Ø40mm, Komplektā ar T veida traversu 0,2x0,2m (P12, P13)</t>
  </si>
  <si>
    <t>Betona pamats DBP-2 stabam 1-3m. 50kg. augstums 500mm. ārējais Ø200mm. iekšējais Ø120mm</t>
  </si>
  <si>
    <t>Papildus aksesuāri staba montāžai un pieslēgumam</t>
  </si>
  <si>
    <t>Pallas Park 6, Flaged , Spike at Top Koka parka stabs 6m koka daļas un metāls speciālā krāsā, ar stiprinājumam vietu 6m gaismekļa. Parka zonas laternas (G1.1-1.3, G1.5-1.10, G1.12, G1.14-1.19)</t>
  </si>
  <si>
    <t>TEHOMET KVP1,0/300 Stepped pole with cross-bar for one floodlight H=1M V=0.3 Konsole gaismekļa stiprināšainai, krāsota pēc speciāla RAL stiprināma pie staba</t>
  </si>
  <si>
    <t>Fundament F-100/43 300x300/M24 (S-B) for PALLAS 6 Betona pamats koka stabam uz 6m</t>
  </si>
  <si>
    <t>Pallas Park 6, Flanged, Spike at top. Koka parka stabs 6m koka daļas un metāls speciālā krāsā, ar stiprinājumam vietu 6m gaismekļa un prožektoru komplektā ar gala
stiprinājumu. Parka zonas laternas + prožektors (G1.11, G1.13)</t>
  </si>
  <si>
    <t>Fundament F-100/43 300x300/M24 (S-B) for Pallas 6. Betona pamats koka stabam 6m</t>
  </si>
  <si>
    <t>Vienpusējs ielas apgaismojuma stabs 6m krāsots speciālā RAL-7032* krāsā, ar stiprinājumam vietu 6m konsolei gaismekļa montāžai 6,5m stabs apakšējais Ø123mm augšējais Ø60mm (G2.6, G2.7)</t>
  </si>
  <si>
    <t>Staba konsole gaismekļa stiprināšainai, krāsota pēc speciāla RAL-7032* stiprināma pie staba L-500mm</t>
  </si>
  <si>
    <t>Betona pamats DBP-8 stabam 4-6m. 300.5kg. augstums 1100mm. ārējais Ø350mm. iekšējais Ø140mm</t>
  </si>
  <si>
    <t>Vienpusējs ielas apgaismojuma stabs 6m krāsots speciālā RAL-7032* krāsā, ar stiprinājumam vietu 6m konsolei gaismekļa montāžai 6,5m stabs apakšējais Ø123mm augšējais Ø60mm un prožektoru (G1.4, G1.20)</t>
  </si>
  <si>
    <t>Divpusējais ielas apgaismojuma stabs 8m krāsots speciālā RAL-7032* krāsā, ar stiprinājumam vietām 8m un 6m augstumā konsolei gaismekļa montāžai 8.6m stabs apakšējais Ø146mm augšējais Ø60mm (G2.1)</t>
  </si>
  <si>
    <t>Betona pamats DBP-13 stabam 6 - 12m. 380.5kg. augstums 1300mm. ārējais Ø350mm. iekšējais Ø180mm</t>
  </si>
  <si>
    <t>Vienpusējs ielas apgaismojuma stabs 8m krāsots speciālā RAL-7032* krāsā, ar stiprinājumam vietu 8m konsolei gaismekļa montāžai 8.6m stabs apakšējais Ø146mm augšējais Ø60mm (G3.1-3.4, 3.11, 3.24,3.32., 3.35)</t>
  </si>
  <si>
    <t>Divpusējais ielas apgaismojuma stabs 8m cinkots, ar stiprinājumam vietām 8m un 6m augstumā konsolei gaismekļa montāžai 8.6m stabs apakšējais Ø146mm augšējais Ø60mm (G2.16-2.19, 3.27-3.29, 3.34)</t>
  </si>
  <si>
    <t>Staba konsole gaismekļa stiprināšainai, stiprināma pie staba L-500mm</t>
  </si>
  <si>
    <t>Vienpusējs ielas apgaismojuma stabs 8mcinkots, ar stiprinājumam vietu 8m konsolei gaismekļa montāžai 8.6m stabs apakšējais Ø146mm augšējais Ø60mm (G3.23, G3.33)</t>
  </si>
  <si>
    <t>Prožektors PISTON 90 koku/.krūmu gaismošanai, stiprināms uz staba 822lm 7W 3000K ≥80 1,2kg Ø90 H=140mm grafīta krāsā DALI Dimmējams (P1-P4, P12, P13 h=1m)</t>
  </si>
  <si>
    <t xml:space="preserve">LED Neona lenta (vārtu motīvā) AKTO 9.6W/m 2700K 24V IP68 komplektā ar 2 gab. stipinājumiem uz 1m, 4x4x2880mm     </t>
  </si>
  <si>
    <t xml:space="preserve">Barošanas bloks (LED Driver) Osram OTi DALI 100/220-240/24 1-4 CH P 100W, 230/24V </t>
  </si>
  <si>
    <t>Gaismekļa stiprināšanas kronšteins ARTERA LED Regulated mounting bracket - for booms with a diameter of Ø60/42 (Kronšteins visiem gaismekļiem)</t>
  </si>
  <si>
    <t>10kV pārsprieguma aizsardzības modulis gaismeklī (USM-10-230/1PE25) IP20</t>
  </si>
  <si>
    <t xml:space="preserve">Cilpu kaste K6 vai KS-4A tipa (ar divām kopnēm), IP ne mazāk par 50 (CK3.1) ~850x315x1020mm. Krāsu precizēt                                                          </t>
  </si>
  <si>
    <t>Cilpu kastes (KS) pamats</t>
  </si>
  <si>
    <t xml:space="preserve">Cilpu kaste (SP-7 tipa), IP ne mazāk par 50 (CK3.4, 3.8, 3.9). Krāsu precizēt                                                           </t>
  </si>
  <si>
    <t>Cilpu kastes (SP-7) pamats</t>
  </si>
  <si>
    <t xml:space="preserve">Apg. staba zemējums:
• Zemējuma elektrods, terauds L=2000mm, ∅16mm, ar iespēju pagarināt, 2 gab.
• Elektroda uzgalis, 1 gab.
• Zemējuma stieple, cinkota ∅10mm, 1 gab.
• Spaile zemējuma, universāla, cinkotam metālam, 1 gab.
• Zemētājvads Cu (izvadiem, savienošanai) ∅16 mm, daudzdzīslu vadītājs, 2m
• Lenta zemējuma kontūra savienojumu hermetizācijai, 1 gab.
• Kab.kurpe XMAR 1016-1 16mm2 presējamā Cu, 1 gab. </t>
  </si>
  <si>
    <t>Apg. sadales zemējums:
• Zemējuma elektrods, terauds L=2000mm, ∅16mm, ar iespēju pagarināt, 6 gab.
• Elektroda uzgalis, 3 gab.
• Zemējuma stieple, cinkota ∅10mm, 3 gab.
• Spaile zemējuma, universāla, cinkotam metālam, 3 gab.
• Zemētājvads Cu (izvadiem, savienošanai) ∅16 mm, daudzdzīslu vadītājs, 6m
• Lenta zemējuma kontūra savienojumu hermetizācijai, 3 gab.
• Kab.kurpe 16mm2 presējamā Cu, 3 gab.</t>
  </si>
  <si>
    <t>Vadības bloks gaismeklī C-Node PLC</t>
  </si>
  <si>
    <t xml:space="preserve">PE caurule ø 110mm, 4.klase (1250N) </t>
  </si>
  <si>
    <t>PE caurule ø 110mm, 3.klase (750N)</t>
  </si>
  <si>
    <t>PE caurule ø 110mm, 2.klase (450N)</t>
  </si>
  <si>
    <t>PE caurule ø 50mm, 2.klase (450N)</t>
  </si>
  <si>
    <t>Saliekama PE caurule ø 110mm, 2.klase (450N)</t>
  </si>
  <si>
    <t>Kabeļa brīdinājuma lente, 125mm</t>
  </si>
  <si>
    <t>Šķēmbas (0,12m3 zem apg. staba pamata)</t>
  </si>
  <si>
    <t>Celtniecības smilts</t>
  </si>
  <si>
    <t>Keramzīts</t>
  </si>
  <si>
    <t>Balstu numurēšana</t>
  </si>
  <si>
    <t>Montāžas palīgmateriāli</t>
  </si>
  <si>
    <t>litr.</t>
  </si>
  <si>
    <t>Bedres rakšana un aizbēršana apgaismojuma sadalei</t>
  </si>
  <si>
    <t>Tranšejas rakšana un aizbēršana ar blietēšanu 1-2 kabeļiem (1-2 caurulēm)</t>
  </si>
  <si>
    <t>Tranšejas rakšana un aizbēršana ar blietēšanu 1-2 kabeļiem (demont. kabeļiem)</t>
  </si>
  <si>
    <t>Plastmasas caurules guldīšana gatavā tranšejā</t>
  </si>
  <si>
    <t>Kabeļa brīdinājuma lentas ieklāšana</t>
  </si>
  <si>
    <t>ZS kabeļa līdz 35 mm2 ievēršana proj. caurulē</t>
  </si>
  <si>
    <t xml:space="preserve">ZS sausā kabeļa līdz 35 mm2 gala apdare </t>
  </si>
  <si>
    <t>Kabelis pa celtniecības konstrukcijām (stabā)</t>
  </si>
  <si>
    <t>Bedres rakšana apgaismes balstam</t>
  </si>
  <si>
    <t>Apgaismošanas balsta montāža</t>
  </si>
  <si>
    <t>Apgaismošanas balsta betona pamata montāža</t>
  </si>
  <si>
    <t>Rozetes montāža uz staba</t>
  </si>
  <si>
    <t>Esošo kabeļu ievilkšana proj. apg. stabā</t>
  </si>
  <si>
    <t>Proj. kabeļu ievilkšana apg. sadalē</t>
  </si>
  <si>
    <t>Kronšteina montāža</t>
  </si>
  <si>
    <t>Gaismekļa montāža (apg. stabā)</t>
  </si>
  <si>
    <t>Prožektora montāža (apg. stabā)</t>
  </si>
  <si>
    <t>Šķembas ieklāšana (zem apg. staba pamatiem)</t>
  </si>
  <si>
    <t>Sadalnes pamata montāža gatavā bedrē (CK)</t>
  </si>
  <si>
    <t>Sadalnes montāža (CK)</t>
  </si>
  <si>
    <t>Zemējuma kontūra montāža (apg. sadalei CK)</t>
  </si>
  <si>
    <t>Zemējuma kontūra montāža (balstam)</t>
  </si>
  <si>
    <t>Komutācijas automātu montāža (apg. stabā)</t>
  </si>
  <si>
    <t>Komutācijas automātu, nažu, nozar. spaiļu montāža sadalnē</t>
  </si>
  <si>
    <t xml:space="preserve">Bezvadu āra bloka (kontrolieris un skaitītājs) montāža gaismeklī </t>
  </si>
  <si>
    <t>Esošo apgaismojuma stabu (komplektā ar pamatu, konsoli, gaismekļu) demontāža un utilizācija</t>
  </si>
  <si>
    <t>Esošo apgaismojuma kabeļu demontāža un utilizācija</t>
  </si>
  <si>
    <t>Būvgružu utilizācija</t>
  </si>
  <si>
    <t>Kabelis 1kV, četrdzīslu AXPK-4x50 (ar 5% rezervi)</t>
  </si>
  <si>
    <t>Kabelis 1kV, četrdzīslu AXPK-4x240 (ar 5% rezervi)</t>
  </si>
  <si>
    <t xml:space="preserve">Kabelis 1kV, trīsdzīslu NYY-J-3x2,5 </t>
  </si>
  <si>
    <t>Kabeļa gala apdare četrdzīslu plastmasas kabelim EPKT-0063 (185-240mm2)</t>
  </si>
  <si>
    <t>Kabeļa gala apdare četrdzīslu plastmasas kabelim EPKT-0031 (25-70mm2)</t>
  </si>
  <si>
    <t>Kabeļa gala apdare trīsdzīslu plastmasas kabelim SEH05 (4-70mm2)</t>
  </si>
  <si>
    <t>Āra sadalnes skapis / enerģijas tornis ESP14-1 (SS-2.1)</t>
  </si>
  <si>
    <t>Sadale ar rozetēm K4 tipa (SS-1.5) krāsu precizēt</t>
  </si>
  <si>
    <t>Sadale K4 tipa (SS-1.2) krāsu precizēt</t>
  </si>
  <si>
    <t>Cilpu kaste (SP-7 tipa), IP ne mazāk par 50 (CK-3.5) krāsu precizēt</t>
  </si>
  <si>
    <t>Sadales stiprinājumi pie sienas (SS-1.5)</t>
  </si>
  <si>
    <t>Kombinēta B+C kl. pārsprieguma aizsardzība (SS-1.2, CK-3.1 sadalē)</t>
  </si>
  <si>
    <t>El. sadales zemējums:
• Zemējuma elektrods, terauds L=2000mm, ∅16mm, ar iespēju pagarināt, 6 gab.
• Elektroda uzgalis, 3 gab.
• Zemējuma stieple, cinkota ∅10mm, 3 gab.
• Spaile zemējuma, universāla, cinkotam metālam, 3 gab.
• Zemētājvads Cu (izvadiem, savienošanai) ∅16 mm, daudzdzīslu vadītājs, 6m
• Lenta zemējuma kontūra savienojumu hermetizācijai, 3 gab.
• Kab.kurpe 16mm2 presējamā Cu, 3 gab.</t>
  </si>
  <si>
    <t>Automātslēdzis, C6A, 230V (apg. stabā videokamerai)</t>
  </si>
  <si>
    <t>Kombinēts dif.automātslēdzis, C6A, 230V (USB pieslēgums)</t>
  </si>
  <si>
    <t>Automātslēdzis, C40A, 400V (2.siltummezgls)</t>
  </si>
  <si>
    <t>PE caurule ø 75mm, 2.klase (450N)</t>
  </si>
  <si>
    <t>PE caurule ø 50mm, 3.klase (750N) 2.kārtā laukums</t>
  </si>
  <si>
    <t>Saliekama PE caurule ø 110mm, 3.klase (750N)</t>
  </si>
  <si>
    <t>Materiāli - abonenta tīkli</t>
  </si>
  <si>
    <t>Darbi - apgaismojums</t>
  </si>
  <si>
    <t>Materiāli - apgaismojums</t>
  </si>
  <si>
    <t>Darbi - abonenta tīkli</t>
  </si>
  <si>
    <t>Bedres rakšana un aizbēršana el. sadalei</t>
  </si>
  <si>
    <t>ZS kabeļa 50-240 mm2 ievēršana proj. caurulē</t>
  </si>
  <si>
    <t xml:space="preserve">ZS sausā kabeļa 50-240 mm2 gala apdare </t>
  </si>
  <si>
    <t xml:space="preserve">Sadalnes pamata montāža gatavā bedrē </t>
  </si>
  <si>
    <t xml:space="preserve">Sadalnes montāža </t>
  </si>
  <si>
    <t>Zemējuma kontūra montāža (el. sadalei)</t>
  </si>
  <si>
    <t>Komutācijas automātu, nažu, pārspr. aiz-bas, nozar. spaiļu montāža sadalnē</t>
  </si>
  <si>
    <t>Esošo abon. sadales demontāža un utilizācija</t>
  </si>
  <si>
    <t>Esošo el. kabeļu demontāža un utilizācija</t>
  </si>
  <si>
    <t>Trases nospraušana</t>
  </si>
  <si>
    <t>Elektropārvades līnijas ģeodēziskā kontrolkartēšana</t>
  </si>
  <si>
    <t>Rakšanas atļaujas saņemšana</t>
  </si>
  <si>
    <t>Transporta un gājēju kustības organizēšana</t>
  </si>
  <si>
    <t>Transporta izdevumi</t>
  </si>
  <si>
    <t>Tehniskās dokumentācijas izgatavošana</t>
  </si>
  <si>
    <t>Demontēto materiālu nogādāšana uz noliktavu</t>
  </si>
  <si>
    <t>Objekta sagatavošana nodošanai-pieņemšanai ekspluatācijā</t>
  </si>
  <si>
    <t>objekts</t>
  </si>
  <si>
    <t>Darbi - kopsavilkums</t>
  </si>
  <si>
    <t>gb</t>
  </si>
  <si>
    <t>gb.</t>
  </si>
  <si>
    <t>ESS-VN - Videonovērošana</t>
  </si>
  <si>
    <t>Darbi</t>
  </si>
  <si>
    <t xml:space="preserve">Sadales skapja uzstādīšana iekštelpās </t>
  </si>
  <si>
    <t>Sadales kastes montāža uz staba  (pie VK-2, VK-5, VK-6)</t>
  </si>
  <si>
    <t>Kabeļu komutācija skapī VSK-1</t>
  </si>
  <si>
    <t>Kabeļu komutācija pie videokāmaras</t>
  </si>
  <si>
    <t>ODF montāža ( 24  vietas)</t>
  </si>
  <si>
    <t>Optiskās šķiedras metināšana/savienojums</t>
  </si>
  <si>
    <t>Optisko šķiedru merījumi (pasportizācija un reflektogramma 1310, 1550 nm)</t>
  </si>
  <si>
    <t>Videokameru uzstadīšana  un pieslēgšana ( kopā ar montāžs kārbu  un iekārtām)</t>
  </si>
  <si>
    <t>Zemējuma vada ieguldīšana</t>
  </si>
  <si>
    <t>Zemējuma vads pie staba</t>
  </si>
  <si>
    <t>Tīkla iekārtu konfigurācija</t>
  </si>
  <si>
    <t>Kabeļu ieguldīšana kabeļu kanalizācijā</t>
  </si>
  <si>
    <t>Kabeļu montāža iekštelpās (pa sienu no  ievada līdz skapim)</t>
  </si>
  <si>
    <t>Kabeļu momontāža uz staba</t>
  </si>
  <si>
    <t xml:space="preserve">Kabeļu montāža pie ēkas  ārsienas (kabeļu  kanālā) </t>
  </si>
  <si>
    <t>Metāla kanāla stiprināšana pie ēkas  ārsienas</t>
  </si>
  <si>
    <t xml:space="preserve">Ievada ierīkošana ( caurumu  urbšana) </t>
  </si>
  <si>
    <t xml:space="preserve">Izpilddokumentāciju sagatavošana </t>
  </si>
  <si>
    <t>skapis</t>
  </si>
  <si>
    <t>obj.</t>
  </si>
  <si>
    <t>tīkls</t>
  </si>
  <si>
    <t xml:space="preserve">Materiāli </t>
  </si>
  <si>
    <t>Videonovērošanas kameras</t>
  </si>
  <si>
    <t xml:space="preserve">AXIS P3737-PLE Network Camera (panoramic 360°) </t>
  </si>
  <si>
    <t>AXIS P3827-PVE Panoramic Camera (panoramic 180°)</t>
  </si>
  <si>
    <t>AXIS TQ3802-E Cover Weathershield</t>
  </si>
  <si>
    <t>AXIS T91H61 Wall Mount</t>
  </si>
  <si>
    <t>AXIS T91B67 Pole Mount</t>
  </si>
  <si>
    <t>AXIS T91B57 Pole Mount</t>
  </si>
  <si>
    <t>AXIS T91B47 Pole Mount</t>
  </si>
  <si>
    <t>AXIS Surveillance Card 64 GB</t>
  </si>
  <si>
    <t>Mobilā interneta iekārta</t>
  </si>
  <si>
    <t>(RBSXTR&amp;R11e-LTE6) SXT LTE6 kit</t>
  </si>
  <si>
    <t>Skapji un skapju komplektācija</t>
  </si>
  <si>
    <t>Skapis VSK-1</t>
  </si>
  <si>
    <t xml:space="preserve">Telekomunikāciju skapis 19" - 12U, ((470x600x540 mm) ar stikla durvīm (iekštelpu) </t>
  </si>
  <si>
    <t>vadu savācējs 1U</t>
  </si>
  <si>
    <t xml:space="preserve">Barošanas panelis 19" (8 ligzdas ar slēdzi) </t>
  </si>
  <si>
    <t xml:space="preserve">Ventilātoru panelis 2 vietīga ar termoregulātoru  </t>
  </si>
  <si>
    <t>Montāžas materiāli (skrūves, saites utt.)</t>
  </si>
  <si>
    <t xml:space="preserve">Zemējuma komplekts POT10 </t>
  </si>
  <si>
    <t xml:space="preserve">Komutators Cisco CBS350-24S-4G ( vai  ekvivalents) </t>
  </si>
  <si>
    <t>FO komutācijas panelis 24 SC duplex 1U</t>
  </si>
  <si>
    <t>Metinājuma kaste 12 šķiedras</t>
  </si>
  <si>
    <t>Patch kabelis Cat6 U/UTP 3.0 m</t>
  </si>
  <si>
    <t>Adapteri SC/SC  duplex</t>
  </si>
  <si>
    <t>Optiskais pievienošanas vads SC 0,9/-/1/3.5 SM  1.m (pigtail)</t>
  </si>
  <si>
    <t xml:space="preserve">Optiskais patch kabelis OS2 LC/SC Duplex SM 9/125 1m </t>
  </si>
  <si>
    <t>Šķ. savien. aizsardzības trubiņa  SMOUV-1120-01 (60mm)</t>
  </si>
  <si>
    <t>Komutācija pie videonovērošanas</t>
  </si>
  <si>
    <t>AXIS T8154 60 W SFP Midspan</t>
  </si>
  <si>
    <t>AXIS T8611 SFP Module LC.LX</t>
  </si>
  <si>
    <t>Optiskais pievienošanas vads SC 0,9/-/1/3.5 SM 0.5.m (pigtail)</t>
  </si>
  <si>
    <t xml:space="preserve">Optiskais patch kabelis OS2 LC/SC Duplex SM 9/125,  1m </t>
  </si>
  <si>
    <t>Patch kabelis Cat6 U/UTP 0.5 m</t>
  </si>
  <si>
    <t>TH-003 – FTTH Optiska komutācijas kārba, līdz 2 dzīslu savienojumiem</t>
  </si>
  <si>
    <t>Montāžas kaste  IP 65  (250x250x115 mm) ar  stiprinājumu  pie staba</t>
  </si>
  <si>
    <t>Din sliede 0.2 m</t>
  </si>
  <si>
    <t>Rozete IP 65 (45.2x85x65mm)</t>
  </si>
  <si>
    <t xml:space="preserve">pārsprieguma aizsardzības ierīce ( OVR T2-T3 1N 20-275 P QS) </t>
  </si>
  <si>
    <t>Iekārtu licenses</t>
  </si>
  <si>
    <t>XPCODL XProtect Corporate Device License (Precizēt!)*</t>
  </si>
  <si>
    <t>YXPCODL One year Care Plus for XProtect Corporate Device  License (Precizēt!)*</t>
  </si>
  <si>
    <t>Kabeļi</t>
  </si>
  <si>
    <t>Optiskais kabelis 4 dz. SM (ārējais)</t>
  </si>
  <si>
    <t>F/UTP kabelis 4x2x0.5 Cat 6 (ārējais)</t>
  </si>
  <si>
    <t>Zemējuma vads 16/7</t>
  </si>
  <si>
    <t>Caurules</t>
  </si>
  <si>
    <t xml:space="preserve"> Kanāls metāla, tips LKM 40060, 44x60x2000</t>
  </si>
  <si>
    <t>PVC caurule d 40 mm</t>
  </si>
  <si>
    <t>Caurule lokanā 40 mm</t>
  </si>
  <si>
    <t>Sienas aizdares materiāli</t>
  </si>
  <si>
    <t>Papildus montāžas materiāli</t>
  </si>
  <si>
    <t>Mobilā interneta iekārtas uzstādīšana un pieslēgšana</t>
  </si>
  <si>
    <t>Videokameru uz staba zemējuma montāža (ar materiāliem)</t>
  </si>
  <si>
    <t>Komutatoru uzstādīšana ( VSK-1 skapī)</t>
  </si>
  <si>
    <t>LKT - Lietus ūdens kanalizācijas tīkli</t>
  </si>
  <si>
    <t>Būvbedres rakšana, ieskaitot komunikāciju šurfēšanu pirms būvdarbiem un roku darbu komunikāciju šķērsojumos, aizvedot uz būvuzņēmēja atbērtni</t>
  </si>
  <si>
    <t>Ūdens pazemināšanas iekārtu pielietošana, sausas būvbedres nodrošināšanai</t>
  </si>
  <si>
    <t>Būvbedres nostiprināšana pielietojot vairogus</t>
  </si>
  <si>
    <t>Būvbedres aizbēršana ar pievestu grunti</t>
  </si>
  <si>
    <t>Aku un gūliju demontāža</t>
  </si>
  <si>
    <t>Cauruļvadu demontāža</t>
  </si>
  <si>
    <t>Smilts pamatnes ierīkošana un apbērums</t>
  </si>
  <si>
    <t xml:space="preserve">Caurteka- cauruļu arka HCPA Helcor DN1200x1800 mm montāža </t>
  </si>
  <si>
    <t>PP Caurteka DN1000 SN8 montāža</t>
  </si>
  <si>
    <t>Kanalizācijas  caurules  PP RIGID OD 500 izbūve</t>
  </si>
  <si>
    <t>Kanalizācijas  caurules  PP RIGID OD 315 izbūve</t>
  </si>
  <si>
    <t>Kanalizācijas  caurules  PP RIGID OD 250 izbūve</t>
  </si>
  <si>
    <t>Kanalizācijas  caurules  PP RIGID OD 200 izbūve</t>
  </si>
  <si>
    <t>Meniķa akas dzelzb. Ø 2000 izbūve komplektā ar U veida vadotnes, un dēļiem, vadotņu izmērs atkarīgs no paredzamo dēļu biezuma, dēļu standarta izmērs 55mm; akas h=1,5 m grodi GR 20-68 (2200X2000X680) ar gropi 2 gab.
nepieciešama hidroizolācija no ārpuses 2 kārtās ar bituma emulsiju vai citu līdzvērtīgu materiālu</t>
  </si>
  <si>
    <t>Kanalizācijas akas dzelzsbetona DN 1000 izbūve; h=1.01-1.50 m komplektā grodi, pārsedzes, akas dibens, čuguna vāki D klase</t>
  </si>
  <si>
    <t>Kanalizācijas akas dzelzsbetona DN 1000 izbūve; h=1.51-2.00 m; komplektā grodi, pārsedzes, akas dibens, čuguna vāki D klase</t>
  </si>
  <si>
    <t>Kanalizācijas akas dzelzsbetona DN 1000 izbūve; h=2.01-2.50 m, komplektā grodi, pārsedzes, akas dibens, čuguna vāki D klase, kāpnes akā</t>
  </si>
  <si>
    <t>Kanalizācijas akas dzelzsbetona DN 1000 izbūve; h=2.51-3.00 m; komplektā grodi, pārsedzes, akas dibens, čuguna vāki D klase, kāpnes akā</t>
  </si>
  <si>
    <t>Kanalizācijas akas dzelzsbetona DN 1000 izbūve; h=3.01-3.50 m; komplektā grodi, pārsedzes, akas dibens, čuguna vāki D klase, kāpnes akā</t>
  </si>
  <si>
    <t xml:space="preserve">Kanalizācijas akas plastm. Ø 400 izbūve; h=1 m ar resti vākā rotaļu laukumā </t>
  </si>
  <si>
    <t>Gūlijas plastm Ø400, kantaina reste ar eņģi, izbūve</t>
  </si>
  <si>
    <t>Betons cauruļvadu pievienojumiem akām un aku hermetizācijai</t>
  </si>
  <si>
    <t>Dīķa krastu sagatavošana stiprināšanai, paredzot iztīrīt aizaugumu piekrastes gultnē. Darbs ietver dūņu un atkritumu izvākšanu no dīķa gultnes pie krastiem un aizvešanu uz Pasūtītāja norādīto uzglabāšanas vietu.</t>
  </si>
  <si>
    <t>Izbūvētās trases digitālā uzmērīšana</t>
  </si>
  <si>
    <t>Pārbaudes, TV inspekcija</t>
  </si>
  <si>
    <t>Dokumentāciju sagatavošana</t>
  </si>
  <si>
    <t>m³</t>
  </si>
  <si>
    <t>m2</t>
  </si>
  <si>
    <t>2. Metāla kanāla, tips LKM 40060, 44x60x2000 metrāža tiks precizēta montāžas laikā. Tāmē iekļauti 500m šī  materiāla</t>
  </si>
  <si>
    <t xml:space="preserve">1. Iekārtu licenses cenas norādītas aptuvenas, tiks precizētas pie  Pašvaldības policijas pārvaldes </t>
  </si>
  <si>
    <t>Ieplūdes un izplūdes vietu noformēšana caurtekām ar šķembām h0,3m</t>
  </si>
  <si>
    <t xml:space="preserve">AXIS T94N01D Pendant Kit </t>
  </si>
  <si>
    <t xml:space="preserve"> MicroOptics - SFP (mini-GBIC) transceiver module (equivalent to: Cisco MGBLX1) - GigE - 1000Base-LX - LC single-mode - up to 10 km - 1310 nm</t>
  </si>
  <si>
    <t>UKT - Ūdensapgāde un kanalizācija (ārējā)</t>
  </si>
  <si>
    <t>Ūdensvada tīkli</t>
  </si>
  <si>
    <t>Aku, kapīšu un pazemes hidrantu demontāža</t>
  </si>
  <si>
    <t>Būvbedres rakšana, ieskaitot komunikāciju šurfēšanu pirms būvdarbiem un roku darbu komunikāciju šķērsojumos, aizvedot uz būvuzņēmēja atbērtni, (ja liek vairogus tranšejas apakšas platums ir vismaz 1,5m)</t>
  </si>
  <si>
    <t xml:space="preserve">Spiedvada PE100-RC caurule  PN16, OD32 montāža </t>
  </si>
  <si>
    <t>Spiedvada PE100-RC caurule  PN10, OD50 montāža</t>
  </si>
  <si>
    <t xml:space="preserve">Spiedvada PE100-RC caurule  PN10, OD63 montāža </t>
  </si>
  <si>
    <t xml:space="preserve">Spiedvada PE100-RC caurule  PN10, OD110 montāža </t>
  </si>
  <si>
    <t xml:space="preserve">Universālais atloku adapters, DCI DN 100 montāža  </t>
  </si>
  <si>
    <t>Atloku pazemes tipa aizbīdnis DN100 ar pagarinātājkātu un ielas kapi izbūve</t>
  </si>
  <si>
    <t>Atloku pazemes tipa aizbīdnis DN65 ar pagarinātājkātu un ielas kapi izbūve</t>
  </si>
  <si>
    <t>Pazemes tipa aizbīdnis DCI ar ISO uzmavu PE caurulei OD50, pagarinātājkātu un ielas kapi, izbūve</t>
  </si>
  <si>
    <t>Pazemes tipa aizbīdnis DCI ar ISO uzmavu PE caurulei OD32, pagarinātājkātu un ielas kapi, izbūve</t>
  </si>
  <si>
    <t>Elektrometināms līkums DN63/11⁰</t>
  </si>
  <si>
    <t>Noslēgtapa OD32</t>
  </si>
  <si>
    <t>Sedlu uzmava OD 160/32</t>
  </si>
  <si>
    <t>Sedlu uzmava OD 100/50</t>
  </si>
  <si>
    <t>Elektrometināms trejgabals DN65</t>
  </si>
  <si>
    <t>Atloku trejgabals DN100/100</t>
  </si>
  <si>
    <t>Atloku trejgabals DN160/100</t>
  </si>
  <si>
    <t>Universāla savienojošā uzmava OD50</t>
  </si>
  <si>
    <t>Universāla savienojošā uzmava DN65</t>
  </si>
  <si>
    <t>Betona balsts cauruļu līkumiem, noslēgatlokiem,veidgabaliem</t>
  </si>
  <si>
    <t>Ūdens uzskaites mezgls akā DN600, caurule OD32</t>
  </si>
  <si>
    <t xml:space="preserve"> Virszemes hidrants, PN16 - AVK, montāža</t>
  </si>
  <si>
    <t>Izbūvēto cauruļvadu skalošana, dezinfekcija un nodošana</t>
  </si>
  <si>
    <t>Trases hidrauliskā pārbaude</t>
  </si>
  <si>
    <t>Trases digitālā uzmērīšana</t>
  </si>
  <si>
    <t>Izpilddokumentācija un tehniskie mērijumi</t>
  </si>
  <si>
    <t xml:space="preserve">Kanalizācijas cauruļu demontāža </t>
  </si>
  <si>
    <t xml:space="preserve">Aku demontāža </t>
  </si>
  <si>
    <t>kompl</t>
  </si>
  <si>
    <t>Tranšejas aizbēršana ar pievesto grunti</t>
  </si>
  <si>
    <t>Kanalizācijas  caurules  PVC OD 100, SN8 izbūve</t>
  </si>
  <si>
    <t>Kanalizācijas  caurules  PVC OD 160, SN8 izbūve</t>
  </si>
  <si>
    <t>Kanalizācijas  caurules  PVC OD 200, SN8 izbūve</t>
  </si>
  <si>
    <t>Kanalizācijas akas dzelzsbetona DN 1000 izbūve; h=2.01-2.50 m</t>
  </si>
  <si>
    <t>Kanalizācijas akas dzelzsbetona DN 1000 izbūve; h=1.01-1.50 m</t>
  </si>
  <si>
    <t>Kanalizācijas akas plastm. DN400 izbūve; h līdz 1,00 m</t>
  </si>
  <si>
    <t>Izbūvēto cauruļvadu skalošana</t>
  </si>
  <si>
    <t>Trases pārbaude, TV inspekcija</t>
  </si>
  <si>
    <t>Kanalizācijas tīkli</t>
  </si>
  <si>
    <t>Ceļu izbūves darbi</t>
  </si>
  <si>
    <t>Pašvaldības zemes</t>
  </si>
  <si>
    <t>Dažādi darbi</t>
  </si>
  <si>
    <t>Ietves bruģa seguma uz šķembu pamata (H = 15 cm) demontāža un aizvešana uz atbērtni</t>
  </si>
  <si>
    <t>Ietves asfalta seguma uz šķembu pamata (H = 15 cm) demontāža un aizvešana uz atbērtni</t>
  </si>
  <si>
    <t>Asfalta seguma uz šķembu pamata (H = 30 cm) demontāža un aizvešana uz atbērtni</t>
  </si>
  <si>
    <t>Betona un betona plātņu seguma uz šķembu pamata (H=30 cm) demontāža un aizvešana uz atbērtni</t>
  </si>
  <si>
    <t>Betona pamatu/atbasta sienu demontāža un aizvešana uz atbērtni</t>
  </si>
  <si>
    <t>Brauktuves betona apmaļu demontāža un aizvešana uz atbērtni</t>
  </si>
  <si>
    <t>Ietves betona apmaļu demontāža un aizvešana uz atbērtni</t>
  </si>
  <si>
    <t>Esošu sadzīves kanalizācijas un ūdensvada kapju un aku vāku regulēšana atbilstoši proj.seguma virsmas atzīmēm</t>
  </si>
  <si>
    <t xml:space="preserve">Esošu siltumtīklu aku vāku regulēšana atbilstoši proj.seguma virsmas atzīmēm. </t>
  </si>
  <si>
    <t>Esošu TET sakaru kanalizācijas aku vāku regulēšana atbilstoši proj.seguma virsmas atzīmēm</t>
  </si>
  <si>
    <t>Nedarbojoša ūdensvada (d100) demontāža un aizvešana. Demontēto tīklu galu noslēgšana. Tranšejas aizbēršana pa kārtām noblīvējot.</t>
  </si>
  <si>
    <t>Nedarbojoša ūdensvada akas/kapes demontāža un aizvešana. Demontējamie inženierkomunikāciju aku ķeta (čuguna) vāki un rāmji nododami PSIA “Valgums-S” Zviedru ielā 7, Salaspilī.</t>
  </si>
  <si>
    <t>Nedarbojošas siltumtrases (2d89/160) demontāža un aizvešana. Demontēto tīklu galu noslēgšana.Tranšejas aizbēršana pa kārtām noblīvējot.</t>
  </si>
  <si>
    <t>Nedarbojošas siltumtrases kameras demontāža un aizvešana.Tranšejas aizbēršana pa kārtām noblīvējot.</t>
  </si>
  <si>
    <t>Metāla margu demontāža pandusam (pie Līvzemes 8 ēkas) un aizvešana</t>
  </si>
  <si>
    <t>Esošas pieturvietas nojumes demontāža (iepretī Līvzemes ielai 2)</t>
  </si>
  <si>
    <t>Ietvju betona bruģa pilna seguma konstrukcijas izbūve tranšeju/remontdarbu salaiduma vietās, izmantojot esošo bruģi. (atsevišķu tīklu daļās papildus norādītas seguma atjaunošanas vietas un apjomi)</t>
  </si>
  <si>
    <t>Brauktuvju betona bruģa pilna seguma konstrukcijas izbūve tranšeju/remontdarbu salaiduma vietās, izmantojot esošo bruģi/plāksnes. (atsevišķu tīklu daļās papildus norādītas seguma atjaunošanas vietas un apjomi)</t>
  </si>
  <si>
    <t>Brauktuvju asfaltbetona pilna seguma konstrukcijas izbūve tranšeju vietās (atsevišķu tīklu daļās papildus norādītas seguma atjaunošanas vietas un apjomi)</t>
  </si>
  <si>
    <t>Izlīdzinošā asfaltbetona frēzēšana remontzonās un seguma atjaunošana  Hvid=4cm</t>
  </si>
  <si>
    <t xml:space="preserve">Brauktuves grants seguma atjaunošana </t>
  </si>
  <si>
    <t>Zāliena atjaunošana tranšeju vietās (atsevišķu tīklu daļās papildus norādītas seguma atjaunošanas vietas un apjomi)</t>
  </si>
  <si>
    <t>Brauktuves bortu uzstādīšana remontzonu vietās. Izmēri: 1000x150x300 (mm)</t>
  </si>
  <si>
    <t>Brauktuves bortu uzstādīšana remontzonu vietās. Izmēri: 1000x150x220 (mm)</t>
  </si>
  <si>
    <t>Ietves bortu uzstādīšana remontzonu vietās. Izmēri: 1000x80x200 (mm) (iespēju robežās izmantot esošus)</t>
  </si>
  <si>
    <t>Esošo koku aizsardzības pasākumu monitoringu (uzraudzību). Kokiem projektējamās teritorijas robežās un kokiem, kas atrodas projektējamās teritorijas pierobežas zonā, kuru sakņu sistēma var tikt bojāta būvniecības gaitā, monitoringu ir tiesīgs veikt uzņēmums ar 3 gadu pieredzi koku kopšanā, kurā strādā EAC (European Arboricultural Council) atzīti speciālisti - sertificēti arboristi. Monitoringa veicējam ir jābūt gatavam uzņemties pilnu atbildību par koku aizsardzības pasākumu ievērošanu un izpildāmo darbu kvalitāti.</t>
  </si>
  <si>
    <t>Esošo koku stumbru individuālie aizsardzības pasākumi (vairogi ap koka stumbru 3 – 4 metru augstumā). 
- ap koka stumbru spirālveidā novieto gofrēto drenāžas cauruli (diametrs 60 – 80 mm) vai analogu, kas nodrošinātu uz koka stumbru amortizāciju pret sitieniem; 
- koku stumbru pa perimetru nosedz ar dēļiem; 
- vismaz 2 vietās savelk kopā ar stiepli vai analogu materiālu.  (Atbilstoši DOP daļai). Ja ar tehniku vai būvmateriāliem tiek izmantotas plašākas teritorijas par plānos uzrādīto darbu zonu, paredzēt attiecīgo koku aizsargāšanu.</t>
  </si>
  <si>
    <t>Koka sakņu aizsardzības zonas norobežošana ar 2 m augstu, blīvu pagaidu žogu (būvniecības žogu)</t>
  </si>
  <si>
    <t>Ja saglabājamo koku sakņu apvidu nevar norobežot ar pagaidu žogu, koka sakņu apvidus noklājams ar liela izmēra plātnēm, lai novērstu augsnes sablīvēšanos un sakņu bojājumus  būvdarbu laikā. Ja ar tehniku vai būvmateriāliem tiek izmantotas plašākas teritorijas par plānos uzrādīto darbu zonu, paredzēt attiecīgo koku aizsargāšanu.</t>
  </si>
  <si>
    <t>Koku sakņu aizsardzības zonu norobežojošo pagaidu žogu un stumbru vairogu demontāža (veic, kad labiekārtošanas darbi ir pabeigti)</t>
  </si>
  <si>
    <t>Pēc būvdarbu pabeigšanas esošajiem kokiem obligāti jāparedz koka vainaga sakopšana. Koku vainagu sakopšanas darbus veic sertificētiem kokkopjiem - arboristiem. Koku kopšanu veic izmantojot virvju kāpšanas sistēmas, nevis mobilo pacēlāju.</t>
  </si>
  <si>
    <t>Aizsargplātnes virs bezkanāla siltumtrases (tikai, ja neizpildās TN prasības starp ietves/brauktuves seguma virsmu un cauruļvada izolācijas virsmu)</t>
  </si>
  <si>
    <t>Zemes klātne</t>
  </si>
  <si>
    <t xml:space="preserve">Zemes klātnes ierakuma būvniecība un aizvešana uz atbērtni </t>
  </si>
  <si>
    <t>Zemes klātnes uzbēruma būvniecība no pievestas grunts</t>
  </si>
  <si>
    <t>Augsnes virskārtas noņemšana (H=15cm). Būvniecības stadijā Izvērtēt iespēju izmantot atkārtoti.</t>
  </si>
  <si>
    <t>Dūņu slāņa (h~1.4m) pilnīga  nomaiņa pret atbilstošas nestspējas grunti</t>
  </si>
  <si>
    <t>Ar saistvielām nesaistītas konstruktīvās kārtas</t>
  </si>
  <si>
    <t xml:space="preserve">Salizturīgās kārtas ( Nestspēja 90 Mpa) būvniecība zem brauktuvēm </t>
  </si>
  <si>
    <t xml:space="preserve">Salizturīgās kārtas ( Nestspēja 60 Mpa) būvniecība zem ietvēm </t>
  </si>
  <si>
    <t>Minerālmateriālu maisījums, 2/5 (h=3cm) (brauktuves)</t>
  </si>
  <si>
    <t>Minerālmateriālu maisījums, 2/5 (h=4cm) (ietves)</t>
  </si>
  <si>
    <t xml:space="preserve">Minerālmateriālu maisījums 0/45, N-II klase (h=15cm) (brauktuvēs) </t>
  </si>
  <si>
    <t xml:space="preserve">Minerālmateriālu maisījums 0/45, N-II klase (h=12cm) (brauktuvēs) </t>
  </si>
  <si>
    <t xml:space="preserve">Minerālmateriālu maisījums 0/45, N-II klase (hvid=5cm) (brauktuvēs) </t>
  </si>
  <si>
    <t xml:space="preserve">Minerālmateriālu maisījums 0/56, N-III klase (h=15cm) (brauktuvēs) </t>
  </si>
  <si>
    <t>Minerālmateriālu maisījums 0/32, N-III klase (h=20cm) (ietvēs)</t>
  </si>
  <si>
    <t xml:space="preserve">Minerālmateriālu maisījums 0/56, N-IV klase (h=20cm) (stiprinātam zālienam) </t>
  </si>
  <si>
    <t xml:space="preserve">Vidēji rupjgraudaina smilts </t>
  </si>
  <si>
    <t>Apaļais bruģakmens iesēdināts cementa smilts maisījumā attiecībā (1:8)</t>
  </si>
  <si>
    <t>Apaļais bruģakmens iesēdināts cementa smilts maisījumā attiecībā (1:8), Šuves aizpildītas ar granīta izsiju (fr.2/5)</t>
  </si>
  <si>
    <t xml:space="preserve">Ģeorežģis (ekstrudēts, 30≥30kN/m) </t>
  </si>
  <si>
    <t>Ģeotekstils MW20</t>
  </si>
  <si>
    <t>Ar saistvielām saistītas konstruktīvās kārtas</t>
  </si>
  <si>
    <t>Karstais asfalts  AC 11 surf, 50/70 S-II klase -  4cm</t>
  </si>
  <si>
    <t>Bitumena emulsijas gruntējums</t>
  </si>
  <si>
    <t>Mehāniski saistīta minerālmat. maisījuma virskārta HanseGrand Original (fr.0/5), bēšs granīts - 4cm</t>
  </si>
  <si>
    <t>Mehāniski saistīta minerālmat. maisījuma pamatkārta HanseGrand Minerall (fr.0/16) - 6cm</t>
  </si>
  <si>
    <t>Satiksmes aprīkojums</t>
  </si>
  <si>
    <t>Betona ielas apmale uz betona C30/37 pamata ar uzstādīšanu
Izmēri: 1000x150x300 (mm)</t>
  </si>
  <si>
    <t>Betona ielas apmale uz betona C30/37 pamata ar uzstādīšanu
Izmēri: 1000x150x300L (mm) (Labā)</t>
  </si>
  <si>
    <t>Betona ielas apmale uz betona C30/37 pamata ar uzstādīšanu
Izmēri: 1000x150x300K (mm) (Kreisā)</t>
  </si>
  <si>
    <t>Betona ielas apmale uz betona C30/37 pamata ar uzstādīšanu
Izmēri: 1000x150x220 (mm)</t>
  </si>
  <si>
    <t>Granīta ielas apmale uz betona C30/37 pamata ar uzstādīšanu
Izmēri: 1000x150x220 (mm) (Tonis: Gabra vai Tansky -tonis saskaņojams AU kārtībā ar pasūtītāju un TS-L daļas izstrādātāju)</t>
  </si>
  <si>
    <t>Ietves apmale uz betona C30/37 pamata ar uzstādīšanu
Izmēri: 1000x80x200 (mm)</t>
  </si>
  <si>
    <t>Kinely AluExcel L profila alumīnija apmale (vai analogs),  h=4cm, kopā ar tērauda spirālveida fiksācijas mietiem un ar uzstādīšanu</t>
  </si>
  <si>
    <t>Ceļa zīmes pārvietojamas t.sk. balsts ja nepieciešams</t>
  </si>
  <si>
    <t>4. grupas zīmes</t>
  </si>
  <si>
    <t>Balstu pārvietošana ar informācijas norādēm/ielu nosaukumiem</t>
  </si>
  <si>
    <t>Ceļa zīmes demontējamas t.sk. balsts ja nepieciešams. Demontētās zīmes nododamas pašvalībai.</t>
  </si>
  <si>
    <t>2. grupas zīmes</t>
  </si>
  <si>
    <t>3. grupas zīmes</t>
  </si>
  <si>
    <t>5. grupas zīmes</t>
  </si>
  <si>
    <t>8. grupas zīmes</t>
  </si>
  <si>
    <t>Kopā demontējamas zīmes</t>
  </si>
  <si>
    <t>Ceļa zīmes projektējamās</t>
  </si>
  <si>
    <t>301 (izliekta)</t>
  </si>
  <si>
    <t>7. grupas zīmes</t>
  </si>
  <si>
    <t>805(5m-5m)</t>
  </si>
  <si>
    <t>9. grupas zīmes</t>
  </si>
  <si>
    <t>906 (250mm plata)</t>
  </si>
  <si>
    <t>Ceļa zīmju balsti</t>
  </si>
  <si>
    <t>Ceļa zīmju stiprinājumi pie apgaismes stabiem</t>
  </si>
  <si>
    <t>Gājēju barjeras uzstādīšana (līdzvērtīga esošai)</t>
  </si>
  <si>
    <t>Horizontālā marķējuma ieklāšana ar termoplastu</t>
  </si>
  <si>
    <t>Kopā projektējamas zīmes</t>
  </si>
  <si>
    <t>Privātā/Juridisku personu zeme</t>
  </si>
  <si>
    <t>Labiekārtojuma darbi</t>
  </si>
  <si>
    <t>Sagatavošanas darbi</t>
  </si>
  <si>
    <t>Koku zāģēšana, celmu frēzēšana un aizvešana uz atbērtni</t>
  </si>
  <si>
    <t>Krūmu zāģēšana, celmu frēzēšana un aizvešana uz atbērtni</t>
  </si>
  <si>
    <t>Dzīvžoga zāģēšana, celmu frēzēšana un aizvešana uz atbērtni</t>
  </si>
  <si>
    <t>Atkritumu urnas demotāža, saglabājot iespēju to uzstādīt atkārtoti un nogādāšana uz pasūtītāja norādītu atbērtni 15km rādiusā</t>
  </si>
  <si>
    <t>Autobusa pieturas demotāža un utilizācija</t>
  </si>
  <si>
    <t>Reklamas stenda demotāža un utilizācija</t>
  </si>
  <si>
    <t>Apstādījumu segumi</t>
  </si>
  <si>
    <r>
      <rPr>
        <b/>
        <sz val="12"/>
        <color theme="1"/>
        <rFont val="Times New Roman"/>
        <family val="1"/>
        <charset val="186"/>
      </rPr>
      <t xml:space="preserve">Z1 - Zāliens </t>
    </r>
    <r>
      <rPr>
        <sz val="12"/>
        <color theme="1"/>
        <rFont val="Times New Roman"/>
        <family val="1"/>
        <charset val="186"/>
      </rPr>
      <t>un izbūve
Izplatītājs: SIA "KRASTMALI SEKLAS" vai analogs
Produkta nosaukums: Zāliena maisījums Zaļais vai analogs
Maisījuma sastāvs: sarkanā auzene (Festuca Rubra L.) 50%, ganību airenes (Lolium perenne L.) 20%, pļavas skarenes (Poa Pratensis L.) 30%. Izsējas norma: 35g/m2 vai analogs
1. Esošo augsni noņemt un novietot atbērtnē;
2. Pirms auglīgās augsnes izmantošanas, veikt mehānisku izsijāšanu;
3. Izsijāto augsni izmantot zāliena ierīkošanā 15cm dziļumā;
Izbūvē lietot auglīgas, smilti un mālu saturošas, bet ūdens caurlaidīgas, nepieciešamās barības vielas saturošas augsnes, kas atbilst šādiem parametriem  - P2O5 120–300 mg/kg; K2O 120–300 mg/kg; Organiskā viela  5–15 %; pHKCl  6,0–7,5.
Augsnes virskārtā nedrīkst būt svešķermeņi lielāki par 2 cm (akmeņi, velēnas, augsnes gabali, saknes, citi atkritumi). 
Virsmas līmeņa pārbaude - pie celiņa malas sagatavotai augsnes virsmai (norullētai) jābūt par 2cm zemākai par celiņa virsmu ( nopļautam zālienam jābūt vienā līmenī ar celiņu).
Sablīvējuma pārbaude - staigājot pa sagatavotu (apsētu) augsni, pēda nedrīkst iegrimt dziļāk par 0,5cm;
Līdzenuma pārbaude -  uzliekot horizontāli 4m garu latu jebkurā virzienā lielākā sprauga zem tās nedrīkst būt lielāka par 2cm;
Zālienu pieņem ekspluatācijā ne ātrāk kā pēc 1. nopļaušanas.</t>
    </r>
  </si>
  <si>
    <r>
      <rPr>
        <b/>
        <sz val="12"/>
        <color theme="1"/>
        <rFont val="Times New Roman"/>
        <family val="1"/>
        <charset val="186"/>
      </rPr>
      <t xml:space="preserve">Z2 - Stiprināts zāliens </t>
    </r>
    <r>
      <rPr>
        <sz val="12"/>
        <color theme="1"/>
        <rFont val="Times New Roman"/>
        <family val="1"/>
        <charset val="186"/>
      </rPr>
      <t>un izbūve
Izplatītājs: SIA "KRASTMALI SEKLAS" vai analogs
Produkta nosaukums: Zāliena maisījums Zaļais vai analogs
Maisījuma sastāvs: sarkanā auzene (Festuca Rubra L.) 50%, ganību airenes (Lolium perenne L.) 20%, pļavas skarenes (Poa Pratensis L.) 30%. Izsējas norma: 35g/m2 vai analogs
1. Esošo augsni noņemt un novietot atbērtnē;
2. Pirms auglīgās augsnes izmantošanas, veikt mehānisku izsijāšanu;
3. Izsijāto augsni izmantot zāliena ierīkošanā 5cm dziļumā;
4. Jaukts auglīgās augsnes un šķembu slānis 10cm dziļumā;
Izbūvē lietot auglīgas, smilti un mālu saturošas, bet ūdens caurlaidīgas, nepieciešamās barības vielas saturošas augsnes, kas atbilst šādiem parametriem  - P2O5 120–300 mg/kg; K2O 120–300 mg/kg; Organiskā viela  5–15 %; pHKCl  6,0–7,5.
Augsnes virskārtā nedrīkst būt svešķermeņi lielāki par 2 cm (akmeņi, velēnas, augsnes gabali, saknes, citi atkritumi). 
Virsmas līmeņa pārbaude - pie celiņa malas sagatavotai augsnes virsmai (norullētai) jābūt par 2cm zemākai par celiņa virsmu ( nopļautam zālienam jābūt vienā līmenī ar celiņu).
Sablīvējuma pārbaude - staigājot pa sagatavotu (apsētu) augsni, pēda nedrīkst iegrimt dziļāk par 0,5cm;
Līdzenuma pārbaude -  uzliekot horizontāli 4m garu latu jebkurā virzienā lielākā sprauga zem tās nedrīkst būt lielāka par 2cm;
Zālienu pieņem ekspluatācijā ne ātrāk kā pēc 1. nopļaušanas.
Piezīmes: Šķembu pamatnes konstrukciju skatīt TS-CD daļā.</t>
    </r>
  </si>
  <si>
    <r>
      <rPr>
        <b/>
        <sz val="12"/>
        <color theme="1"/>
        <rFont val="Times New Roman"/>
        <family val="1"/>
        <charset val="186"/>
      </rPr>
      <t xml:space="preserve">DS1 - Augsne dekoratīvajiem stādījumiem - krūmi un ziemcietes </t>
    </r>
    <r>
      <rPr>
        <sz val="12"/>
        <color theme="1"/>
        <rFont val="Times New Roman"/>
        <family val="1"/>
        <charset val="186"/>
      </rPr>
      <t xml:space="preserve">un izbūve
1. Stādvietas sagatavo vienlaidus 0,5 m dziļumā;
2. Aizpilda ar auglīgo augsni
Izbūvē lietot auglīgas, smilti un mālu saturošas, bet ūdens caurlaidīgas, nepieciešamās barības vielas saturošas augsnes, kas atbilst šādiem parametriem  - P2O5 130–280 mg/kg; K2O 170–280 mg/kg; Organiskā viela  15–25 %; pHKCl  5,5–6,5.
Augsnes virskārtā nedrīkst būt svešķermeņi lielāki par 2 cm (akmeņi, velēnas, augsnes gabali, saknes, citi atkritumi). </t>
    </r>
  </si>
  <si>
    <r>
      <rPr>
        <b/>
        <sz val="12"/>
        <color theme="1"/>
        <rFont val="Times New Roman"/>
        <family val="1"/>
        <charset val="186"/>
      </rPr>
      <t xml:space="preserve">DS1 / DS2 / DS3 - Augsne dekoratīvajiem stādījumiem - koki </t>
    </r>
    <r>
      <rPr>
        <sz val="12"/>
        <color theme="1"/>
        <rFont val="Times New Roman"/>
        <family val="1"/>
        <charset val="186"/>
      </rPr>
      <t xml:space="preserve">un izbūve
1. Stādvietas kokiem sagatavo rokot atsevišķi 1,5 m  diametrā un 1 m dziļumā;
2. Aizpilda ar auglīgo augsni
Izbūvē lietot auglīgas, smilti un mālu saturošas, bet ūdens caurlaidīgas, nepieciešamās barības vielas saturošas augsnes, kas atbilst šādiem parametriem  - P2O5 130–280 mg/kg; K2O 170–280 mg/kg; Organiskā viela  15–25 %; pHKCl  5,5–6,5.
Augsnes virskārtā nedrīkst būt svešķermeņi lielāki par 2 cm (akmeņi, velēnas, augsnes gabali, saknes, citi atkritumi). </t>
    </r>
  </si>
  <si>
    <r>
      <rPr>
        <b/>
        <sz val="12"/>
        <color theme="1"/>
        <rFont val="Times New Roman"/>
        <family val="1"/>
        <charset val="186"/>
      </rPr>
      <t xml:space="preserve">DS1 / DS2 - Mulčējums - priežu mizu mulča un ģeotekstils </t>
    </r>
    <r>
      <rPr>
        <sz val="12"/>
        <color theme="1"/>
        <rFont val="Times New Roman"/>
        <family val="1"/>
        <charset val="186"/>
      </rPr>
      <t>un izbūve
Materials: Priežu mizu mulča
Vidējas frakcijas
Biezums: 60mm
Atdalošs, ūdens caurlaidīgs, neausts ģeotekstils melnā krāsā.</t>
    </r>
  </si>
  <si>
    <r>
      <rPr>
        <b/>
        <sz val="12"/>
        <color theme="1"/>
        <rFont val="Times New Roman"/>
        <family val="1"/>
        <charset val="186"/>
      </rPr>
      <t xml:space="preserve">DS3 - Mulčējums - oļu mulča un ģeotekstils </t>
    </r>
    <r>
      <rPr>
        <sz val="12"/>
        <color theme="1"/>
        <rFont val="Times New Roman"/>
        <family val="1"/>
        <charset val="186"/>
      </rPr>
      <t>un izbūve
Materials: Skaloti upes oļi
Krāsa: dabīga
Frakcija: 16-32
Biezums: 60mm
Atdalošs, ūdens caurlaidīgs, neausts ģeotekstils melnā krāsā.</t>
    </r>
  </si>
  <si>
    <r>
      <rPr>
        <b/>
        <sz val="12"/>
        <color theme="1"/>
        <rFont val="Times New Roman"/>
        <family val="1"/>
        <charset val="186"/>
      </rPr>
      <t xml:space="preserve">PA - Plastmasas apmale </t>
    </r>
    <r>
      <rPr>
        <sz val="12"/>
        <color theme="1"/>
        <rFont val="Times New Roman"/>
        <family val="1"/>
        <charset val="186"/>
      </rPr>
      <t>un izbūve
Ražotājs: EKO-BORD system (ekobord.pl)  vai analogs.
Produkta kods: Eko-bord UNI
Krāsa: Dark graphite
Izmērs: 45x1000x80mm</t>
    </r>
  </si>
  <si>
    <r>
      <rPr>
        <b/>
        <sz val="12"/>
        <color rgb="FF000000"/>
        <rFont val="Times New Roman"/>
        <family val="1"/>
        <charset val="186"/>
      </rPr>
      <t>Augsnes analīžu veikšana</t>
    </r>
    <r>
      <rPr>
        <sz val="12"/>
        <color rgb="FF000000"/>
        <rFont val="Times New Roman"/>
        <family val="1"/>
        <charset val="186"/>
      </rPr>
      <t xml:space="preserve"> (Ph, organiskās vielas, kālija un fosfora noteikšana) </t>
    </r>
    <r>
      <rPr>
        <b/>
        <sz val="12"/>
        <color rgb="FF000000"/>
        <rFont val="Times New Roman"/>
        <family val="1"/>
        <charset val="186"/>
      </rPr>
      <t>pirms dekoratīvo stādījumu darbu uzsākšanas, t.sk. apstādījumu, koku un zāliena ierīkošanai izmantojamai augsnei</t>
    </r>
  </si>
  <si>
    <r>
      <rPr>
        <b/>
        <sz val="12"/>
        <color rgb="FF000000"/>
        <rFont val="Times New Roman"/>
        <family val="1"/>
        <charset val="186"/>
      </rPr>
      <t>Augsnes analīžu veikšana</t>
    </r>
    <r>
      <rPr>
        <sz val="12"/>
        <color rgb="FF000000"/>
        <rFont val="Times New Roman"/>
        <family val="1"/>
        <charset val="186"/>
      </rPr>
      <t xml:space="preserve"> (Ph, organiskās vielas, kālija un fosfora noteikšana) </t>
    </r>
    <r>
      <rPr>
        <b/>
        <sz val="12"/>
        <color rgb="FF000000"/>
        <rFont val="Times New Roman"/>
        <family val="1"/>
        <charset val="186"/>
      </rPr>
      <t>pirms objekta nodošanas ekspluatācijā, t.sk. apstādījumu, koku un zāliena ierīkošanai izmantojamai augsnei</t>
    </r>
  </si>
  <si>
    <t>Segumi</t>
  </si>
  <si>
    <t>Labiekārtojuma elementi</t>
  </si>
  <si>
    <r>
      <rPr>
        <b/>
        <sz val="12"/>
        <color theme="1"/>
        <rFont val="Times New Roman"/>
        <family val="1"/>
        <charset val="186"/>
      </rPr>
      <t>K1.KN - Atkritumu konteineru novietne un izbūve</t>
    </r>
    <r>
      <rPr>
        <sz val="12"/>
        <color theme="1"/>
        <rFont val="Times New Roman"/>
        <family val="1"/>
        <charset val="186"/>
      </rPr>
      <t xml:space="preserve">
Ražotājs: SIA "Odukalns design" vai analogs
Atkritumu novietne 3 konteineriem
Produkta kods: ODK054
Vienas novietnes izmērs: augstums 1800mm; platums 1300mm; garums 1600mm, 1100l.
Krāsa: Koka tonis - dabīgs. Metāls - RAL 7024
Materiāls: apdares elementu izmēri 90 mm x 20 mm (platums x biezums). Kalibrētas, nelīmētas masīvkoka detaļas  FSC sertificēti tropu dzelzskoks. 
Metāla konstrukcijas 60 mm x 60 mm tērauda kvadrātcaurules 2 mm biezumā.
Metāla konstrukciju nobeiguma apstrādes veidi –tērauda metāls gruntēts ar cinku saturošu pulverkrāsu - gruntskrāsu "Primax Protect" un pulverkrāsots ar "Sahara protect" tehnoloģiju (īpaša noturība pret mehāniskiem bojājumiem).
Montāža: novietojama uz seguma, brīvi stāvoša.</t>
    </r>
  </si>
  <si>
    <r>
      <rPr>
        <b/>
        <sz val="12"/>
        <color theme="1"/>
        <rFont val="Times New Roman"/>
        <family val="1"/>
        <charset val="186"/>
      </rPr>
      <t>"Mmcité" krāsu paraugs metāla detāļām.</t>
    </r>
    <r>
      <rPr>
        <sz val="12"/>
        <color theme="1"/>
        <rFont val="Times New Roman"/>
        <family val="1"/>
        <charset val="186"/>
      </rPr>
      <t xml:space="preserve">
Katram tonim atsevišķš paraugs.
Krāsas: (RAL6013) (RAL 1000) (RAL 1020) (RAL 7032) (RAL9002) (RAL 3020)
Piezīmes: Metāla detaļu krāsu paraugus saskaņot ar ainavu arhitektu un pasūtītāju!</t>
    </r>
  </si>
  <si>
    <r>
      <rPr>
        <b/>
        <sz val="12"/>
        <color theme="1"/>
        <rFont val="Times New Roman"/>
        <family val="1"/>
        <charset val="186"/>
      </rPr>
      <t xml:space="preserve"> "Odukalns design"  krāsu paraugs metāla detāļām.</t>
    </r>
    <r>
      <rPr>
        <sz val="12"/>
        <color theme="1"/>
        <rFont val="Times New Roman"/>
        <family val="1"/>
        <charset val="186"/>
      </rPr>
      <t xml:space="preserve">
Katram tonim atsevišķš paraugs.
Krāsas: (RAL6013) (RAL 1000) (RAL 1020) (RAL 7032) (RAL9002) (RAL 3020)
Piezīmes: Metāla detaļu krāsu paraugus saskaņot ar ainavu arhitektu un pasūtītāju!</t>
    </r>
  </si>
  <si>
    <r>
      <rPr>
        <b/>
        <sz val="12"/>
        <color theme="1"/>
        <rFont val="Times New Roman"/>
        <family val="1"/>
        <charset val="186"/>
      </rPr>
      <t>BM1 - Betona bruģakmens laukumam - mix1</t>
    </r>
    <r>
      <rPr>
        <sz val="12"/>
        <color theme="1"/>
        <rFont val="Times New Roman"/>
        <family val="1"/>
        <charset val="186"/>
      </rPr>
      <t xml:space="preserve"> un izbūve
Ražotājs:SIA “BRIKERS LATVIJA” vai analogs
Produkta kods:BERMUDA CLASSIC
Izmēri: 200×200×200×80mm, ar fāzi
Piezīmes: Konstrukciju skatīt TS-CD daļā.
Detalizāciju skatīt: SAC_TS-L_005
90% - Krāsa: balta - light
Virsmas apstrāde: gluda, 
10% - Krāsa: balta - light
Virsmas apstrāde: Signature 50% Granito Bianco + 50% Bianco Carrara</t>
    </r>
  </si>
  <si>
    <r>
      <rPr>
        <b/>
        <sz val="12"/>
        <color theme="1"/>
        <rFont val="Times New Roman"/>
        <family val="1"/>
        <charset val="186"/>
      </rPr>
      <t xml:space="preserve">BM2 - Betona bruģakmens laukumam - mix2 </t>
    </r>
    <r>
      <rPr>
        <sz val="12"/>
        <color theme="1"/>
        <rFont val="Times New Roman"/>
        <family val="1"/>
        <charset val="186"/>
      </rPr>
      <t>un izbūve
Ražotājs:SIA “BRIKERS LATVIJA” vai analogs
Produkta kods:BERMUDA CLASSIC
Izmēri: 200×200×200×80mm, ar fāzi
Piezīmes: Konstrukciju skatīt TS-CD daļā.
Detalizāciju skatīt: SAC_TS-L_005
85% - Krāsa: balta - light
Virsmas apstrāde:gluda
10% - Krāsa: balta - light
Virsmas apstrāde: Signature 50% Granito Bianco + 50% Bianco Carrara
2% - Krāsa: pelēka
Virsmas apstrāde: gluda
3% - Krāsa: pelēka
Virsmas apstrāde: Signature Granito Grigio</t>
    </r>
  </si>
  <si>
    <r>
      <rPr>
        <b/>
        <sz val="12"/>
        <color theme="1"/>
        <rFont val="Times New Roman"/>
        <family val="1"/>
        <charset val="186"/>
      </rPr>
      <t>BM4 - Betona bruģakmens  brauktuvei - mix4</t>
    </r>
    <r>
      <rPr>
        <sz val="12"/>
        <color theme="1"/>
        <rFont val="Times New Roman"/>
        <family val="1"/>
        <charset val="186"/>
      </rPr>
      <t xml:space="preserve"> un izbūve
Ražotājs:SIA “BRIKERS LATVIJA” vai analogs
Produkta kods:BERMUDA CLASSIC
Izmēri: 200×200×200×80mm, ar fāzi
Piezīmes: Konstrukciju skatīt TS-CD daļā.
Detalizāciju skatīt: SAC_TS-L_005
90% - Krāsa: pelēka
Virsmas apstrāde: gluda
10% - Krāsa: pelēka
Virsmas apstrāde: Signature Granito Grigio</t>
    </r>
  </si>
  <si>
    <r>
      <rPr>
        <b/>
        <sz val="12"/>
        <color theme="1"/>
        <rFont val="Times New Roman"/>
        <family val="1"/>
        <charset val="186"/>
      </rPr>
      <t>BB1 - Betona bruģakmens ietvēm - mix5</t>
    </r>
    <r>
      <rPr>
        <sz val="12"/>
        <color theme="1"/>
        <rFont val="Times New Roman"/>
        <family val="1"/>
        <charset val="186"/>
      </rPr>
      <t xml:space="preserve"> un izbūve
Ražotājs:SIA “BRIKERS LATVIJA” vai analogs
Produkta kods:DEKOR150 MODERN
 Izmēri: 150×150×80mm, ar fāzi
Piezīmes: Konstrukciju skatīt TS-CD daļā.
Detalizāciju skatīt: SAC_TS-L_005
90% - Krāsa: melna
Virsmas apstrāde: skalota
10% - Krāsa: pelēka
Virsmas apstrāde: gluda</t>
    </r>
  </si>
  <si>
    <r>
      <rPr>
        <b/>
        <sz val="12"/>
        <color theme="1"/>
        <rFont val="Times New Roman"/>
        <family val="1"/>
        <charset val="186"/>
      </rPr>
      <t xml:space="preserve">BB2 - Betona bruģakmens brauktuvei </t>
    </r>
    <r>
      <rPr>
        <sz val="12"/>
        <color theme="1"/>
        <rFont val="Times New Roman"/>
        <family val="1"/>
        <charset val="186"/>
      </rPr>
      <t>un izbūve
Ražotājs:SIA “BRIKERS LATVIJA” vai analogs
Produkta kods:DEKOR150 MODERN
Krāsa: pelēka
Virsmas apstrāde: gluda, ar fāzi. Izmēri: 150×150×80mm.
Piezīmes: Konstrukciju skatīt TS-CD daļā.</t>
    </r>
  </si>
  <si>
    <r>
      <rPr>
        <b/>
        <sz val="12"/>
        <color theme="1"/>
        <rFont val="Times New Roman"/>
        <family val="1"/>
        <charset val="186"/>
      </rPr>
      <t xml:space="preserve">BB3 - Betona bruģakmens ietvei </t>
    </r>
    <r>
      <rPr>
        <sz val="12"/>
        <color theme="1"/>
        <rFont val="Times New Roman"/>
        <family val="1"/>
        <charset val="186"/>
      </rPr>
      <t>un izbūve
Ražotājs:SIA “BRIKERS LATVIJA” vai analogs
Produkta kods: DEKOR 240 C  
Krāsa: pelēka
Virsmas apstrāde: gluda, be fāzes. Izmēri: 160 x 240 x 80mm. 
Piezīmes: Konstrukciju skatīt TS-CD daļā.</t>
    </r>
  </si>
  <si>
    <r>
      <rPr>
        <b/>
        <sz val="12"/>
        <color theme="1"/>
        <rFont val="Times New Roman"/>
        <family val="1"/>
        <charset val="186"/>
      </rPr>
      <t xml:space="preserve">BB4 - Betona bruģakmens ietvei - perimetrs </t>
    </r>
    <r>
      <rPr>
        <sz val="12"/>
        <color theme="1"/>
        <rFont val="Times New Roman"/>
        <family val="1"/>
        <charset val="186"/>
      </rPr>
      <t>un izbūve
Ražotājs:SIA “BRIKERS LATVIJA” vai analogs
Produkta kods: PRIZMA 8 C 
Krāsa: pelēka
Virsmas apstrāde: gluda, bez fāzes. Izmēri: 200 x100 x80mm. 
Piezīmes: Konstrukciju skatīt TS-CD daļā.</t>
    </r>
  </si>
  <si>
    <r>
      <rPr>
        <b/>
        <sz val="12"/>
        <color theme="1"/>
        <rFont val="Times New Roman"/>
        <family val="1"/>
        <charset val="186"/>
      </rPr>
      <t xml:space="preserve">BB5 - Taktilais betona bruģakmens </t>
    </r>
    <r>
      <rPr>
        <sz val="12"/>
        <color theme="1"/>
        <rFont val="Times New Roman"/>
        <family val="1"/>
        <charset val="186"/>
      </rPr>
      <t>un izbūve
Ražotājs:SIA “BRIKERS LATVIJA” vai analogs
Produkta kods: PRIZMA 8 PUMPAS
Krāsa: balta
Virsmas apstrāde: reljefaina virsma. Izmēri: 200x100x80mm. 
Piezīmes: Konstrukciju skatīt TS-CD daļā.</t>
    </r>
  </si>
  <si>
    <r>
      <rPr>
        <b/>
        <sz val="12"/>
        <color theme="1"/>
        <rFont val="Times New Roman"/>
        <family val="1"/>
        <charset val="186"/>
      </rPr>
      <t xml:space="preserve">BB6 - Betona bruģakmens velo joslai </t>
    </r>
    <r>
      <rPr>
        <sz val="12"/>
        <color theme="1"/>
        <rFont val="Times New Roman"/>
        <family val="1"/>
        <charset val="186"/>
      </rPr>
      <t>un izbūve
Ražotājs: SIA “BRIKERS LATVIJA” vai analogs
Produkta kods: DEKOR 240 C
Krāsa: colourmix Mercury
Virsmas apstrāde: gluda, bez fāzes. Izmēri: 160 x 240 x 80mm. 
Piezīmes: Konstrukciju skatīt TS-CD daļā.</t>
    </r>
  </si>
  <si>
    <r>
      <rPr>
        <b/>
        <sz val="12"/>
        <color theme="1"/>
        <rFont val="Times New Roman"/>
        <family val="1"/>
        <charset val="186"/>
      </rPr>
      <t xml:space="preserve">BB7 - Betona bruģakmens velo joslai - perimetrs </t>
    </r>
    <r>
      <rPr>
        <sz val="12"/>
        <color theme="1"/>
        <rFont val="Times New Roman"/>
        <family val="1"/>
        <charset val="186"/>
      </rPr>
      <t>un izbūve
Ražotājs:SIA “BRIKERS LATVIJA” vai analogs
Produkta kods: PRIZMA 8 C 
Krāsa: colourmix Mercury
Virsmas apstrāde: gluda, bez fāzes. Izmēri: 200 x100 x80mm. 
Piezīmes: Konstrukciju skatīt TS-CD daļā.</t>
    </r>
  </si>
  <si>
    <r>
      <rPr>
        <b/>
        <sz val="12"/>
        <color theme="1"/>
        <rFont val="Times New Roman"/>
        <family val="1"/>
        <charset val="186"/>
      </rPr>
      <t xml:space="preserve">BB8 - Betona bruģakmens stāvvietām - marķējums </t>
    </r>
    <r>
      <rPr>
        <sz val="12"/>
        <color theme="1"/>
        <rFont val="Times New Roman"/>
        <family val="1"/>
        <charset val="186"/>
      </rPr>
      <t>un izbūve
Ražotājs:SIA “BRIKERS LATVIJA” vai analogs
Produkta kods: PRIZMA 8 C 
Krāsa: White Pearl
Virsmas apstrāde: Brikers Signature, be fāzes. Izmēri: 200 x100 x80mm. 
Piezīmes: Konstrukciju skatīt TS-CD daļā.</t>
    </r>
  </si>
  <si>
    <r>
      <rPr>
        <b/>
        <sz val="12"/>
        <color theme="1"/>
        <rFont val="Times New Roman"/>
        <family val="1"/>
        <charset val="186"/>
      </rPr>
      <t xml:space="preserve">BP1 - Betona bruģakmens pārejām un uzbrauktuvēm - marķējums </t>
    </r>
    <r>
      <rPr>
        <sz val="12"/>
        <color theme="1"/>
        <rFont val="Times New Roman"/>
        <family val="1"/>
        <charset val="186"/>
      </rPr>
      <t>un izbūve
Ražotājs:SIA “BRIKERS LATVIJA” vai analogs
Produkta kods: PRIZMA 8
Krāsa: White Pearl
Virsmas apstrāde: Brikers Signature,
ar fāzi. Izmēri: 200 x100 x80mm. 
Piezīmes: Konstrukciju skatīt TS-CD daļā.</t>
    </r>
  </si>
  <si>
    <r>
      <rPr>
        <b/>
        <sz val="12"/>
        <color theme="1"/>
        <rFont val="Times New Roman"/>
        <family val="1"/>
        <charset val="186"/>
      </rPr>
      <t xml:space="preserve">BP2 - Betona bruģakmens pārejām un uzbrauktuvēm - marķējums </t>
    </r>
    <r>
      <rPr>
        <sz val="12"/>
        <color theme="1"/>
        <rFont val="Times New Roman"/>
        <family val="1"/>
        <charset val="186"/>
      </rPr>
      <t>un izbūve
Ražotājs:SIA “BRIKERS LATVIJA” vai analogs
Produkta kods: PRIZMA 8
Krāsa: Krāsa: melna
Virsmas apstrāde: skalota
ar fāzi. Izmēri: 200 x100 x80mm. 
Piezīmes: Konstrukciju skatīt TS-CD daļā.</t>
    </r>
  </si>
  <si>
    <r>
      <rPr>
        <b/>
        <sz val="12"/>
        <color theme="1"/>
        <rFont val="Times New Roman"/>
        <family val="1"/>
        <charset val="186"/>
      </rPr>
      <t xml:space="preserve">BA1 - Betona bruģakmens atjaunojams </t>
    </r>
    <r>
      <rPr>
        <sz val="12"/>
        <color theme="1"/>
        <rFont val="Times New Roman"/>
        <family val="1"/>
        <charset val="186"/>
      </rPr>
      <t>un izbūve
Esoš demontēts atkārtoti izmantots bruģakmens
Segas konstrukciju skatīt TS-CD daļā.</t>
    </r>
  </si>
  <si>
    <r>
      <rPr>
        <b/>
        <sz val="12"/>
        <color theme="1"/>
        <rFont val="Times New Roman"/>
        <family val="1"/>
        <charset val="186"/>
      </rPr>
      <t xml:space="preserve">LS1 - Apaļš laukakmens bruģakmens segums </t>
    </r>
    <r>
      <rPr>
        <sz val="12"/>
        <color theme="1"/>
        <rFont val="Times New Roman"/>
        <family val="1"/>
        <charset val="186"/>
      </rPr>
      <t>un izbūve
Apaļš laukakmens bruģakmens
Krāsa: dabīgs
Materiāls: granīts
Izmēri: 150-200 mm 
Piezīmes: Šuves aizpilda ar smilti un cementa maisījumu. 
Konstrukciju skatīt TS-CD daļā.</t>
    </r>
  </si>
  <si>
    <r>
      <rPr>
        <b/>
        <sz val="12"/>
        <color theme="1"/>
        <rFont val="Times New Roman"/>
        <family val="1"/>
        <charset val="186"/>
      </rPr>
      <t xml:space="preserve">LS2 - Apaļš laukakmens bruģakmens segums </t>
    </r>
    <r>
      <rPr>
        <sz val="12"/>
        <color theme="1"/>
        <rFont val="Times New Roman"/>
        <family val="1"/>
        <charset val="186"/>
      </rPr>
      <t>un izbūve
Apaļš laukakmens bruģakmens
Krāsa: dabīgs
Materiāls: granīts
Izmēri: 150-200 mm 
Piezīmes: Šuves aizpilda ar pelēku granīta sīkšķembu (fr.0-5 mm) un cementa maisījumu. Konstrukciju skatīt TS-CD daļā.</t>
    </r>
  </si>
  <si>
    <r>
      <rPr>
        <b/>
        <sz val="12"/>
        <color theme="1"/>
        <rFont val="Times New Roman"/>
        <family val="1"/>
        <charset val="186"/>
      </rPr>
      <t xml:space="preserve">LS3 - Apaļš mūrēts laukakmens bruģakmens segums </t>
    </r>
    <r>
      <rPr>
        <sz val="12"/>
        <color theme="1"/>
        <rFont val="Times New Roman"/>
        <family val="1"/>
        <charset val="186"/>
      </rPr>
      <t>un izbūve
Apaļš mūrēts laukakmens bruģakmens
Krāsa: dabīgs
Materiāls: granīts
Izmēri: 150-200 mm 
Piezīmes: Laukakmeņi mūrēti ar cementa javu. 
Konstrukciju skatīt TS-CD daļā.</t>
    </r>
  </si>
  <si>
    <r>
      <rPr>
        <b/>
        <sz val="12"/>
        <color theme="1"/>
        <rFont val="Times New Roman"/>
        <family val="1"/>
        <charset val="186"/>
      </rPr>
      <t xml:space="preserve">LS4 - Apaļš mūrēts laukakmens rotaļu laukumā </t>
    </r>
    <r>
      <rPr>
        <sz val="12"/>
        <color theme="1"/>
        <rFont val="Times New Roman"/>
        <family val="1"/>
        <charset val="186"/>
      </rPr>
      <t>un izbūve
Apaļš laukakmens 
Krāsa: dabīgs
Materiāls: granīts
Izmēri: 100-150 mm 
Konstrukcija:
Betonēti laukakmeņi (fr.100 - 150 mm)
Cementa java 150-300 mm
Gruntī blietēta šķembu pamatne 250mm
Esoša vai uzbērta grunts</t>
    </r>
  </si>
  <si>
    <r>
      <rPr>
        <b/>
        <sz val="12"/>
        <color theme="1"/>
        <rFont val="Times New Roman"/>
        <family val="1"/>
        <charset val="186"/>
      </rPr>
      <t xml:space="preserve">LS5 - Apaļu laukakmeņu krāvums ūdensmalās </t>
    </r>
    <r>
      <rPr>
        <sz val="12"/>
        <color theme="1"/>
        <rFont val="Times New Roman"/>
        <family val="1"/>
        <charset val="186"/>
      </rPr>
      <t>un izbūve
Apaļš laukakmens 
Krāsa: dabīgs
Materiāls: granīts
Izmēri: 300-500 mm 
Konstrukcija:
Laukakmeņu krāvums (izmērs 300 - 500 mm)
Grants pamatne 100mm
Ūdens caurlaidīgs ģeotekstils NW20, enkurots ar metāla U veida tapām (Enkuri 1-4 gab/m2).
Esoša vai uzbērta grunts</t>
    </r>
  </si>
  <si>
    <r>
      <rPr>
        <b/>
        <sz val="12"/>
        <color theme="1"/>
        <rFont val="Times New Roman"/>
        <family val="1"/>
        <charset val="186"/>
      </rPr>
      <t xml:space="preserve">LS6 - Apaļš laukakmens bruģakmens segums </t>
    </r>
    <r>
      <rPr>
        <sz val="12"/>
        <color theme="1"/>
        <rFont val="Times New Roman"/>
        <family val="1"/>
        <charset val="186"/>
      </rPr>
      <t xml:space="preserve">un izbūve
Apaļš laukakmens 
Krāsa: dabīgs
Materiāls: granīts
Izmēri: 150-200 mm 
Konstrukcija:
Laukakmeņu bruģis (izmērs 150 - 200 mm)
Grants pamatne 100mm
Ģeotekstils NW20
Esoša vai uzbērta grunts
Piezīmes: Šuves aizpilda ar smilti un cementa maisījumu. </t>
    </r>
  </si>
  <si>
    <r>
      <rPr>
        <b/>
        <sz val="12"/>
        <color theme="1"/>
        <rFont val="Times New Roman"/>
        <family val="1"/>
        <charset val="186"/>
      </rPr>
      <t xml:space="preserve">AL1 - Atlasīti dekoratīvi laukakmeņi </t>
    </r>
    <r>
      <rPr>
        <sz val="12"/>
        <color theme="1"/>
        <rFont val="Times New Roman"/>
        <family val="1"/>
        <charset val="186"/>
      </rPr>
      <t>un izbūve
Apaļš laukakmens krasta zonā
Krāsa: dabīgs
Materiāls: granīts
Izmēri: 500-1000 mm 
Laukakmens iegremdēts segumā 1/3 no akmens augstuma.
Laukakmeņu izmēru, vizuālo izskatu un novietojumu saskaņot ar ainavu arhitektu.</t>
    </r>
  </si>
  <si>
    <r>
      <rPr>
        <b/>
        <sz val="12"/>
        <color theme="1"/>
        <rFont val="Times New Roman"/>
        <family val="1"/>
        <charset val="186"/>
      </rPr>
      <t xml:space="preserve">AL2 - Atlasīti dekoratīvi laukakmeņi </t>
    </r>
    <r>
      <rPr>
        <sz val="12"/>
        <color theme="1"/>
        <rFont val="Times New Roman"/>
        <family val="1"/>
        <charset val="186"/>
      </rPr>
      <t>un izbūve
Apaļš laukakmens bērnu laukama zonā
Krāsa: dabīgs
Materiāls: granīts
Izmēri: 400-700 mm 
Laukakmens iegremdēts segumā 1/3 no akmens augstuma.
Laukakmeņu izmēru, vizuālo izskatu un novietojumu saskaņot ar ainavu arhitektu.</t>
    </r>
  </si>
  <si>
    <r>
      <rPr>
        <b/>
        <sz val="12"/>
        <color theme="1"/>
        <rFont val="Times New Roman"/>
        <family val="1"/>
        <charset val="186"/>
      </rPr>
      <t xml:space="preserve">SS - Smilts segums rotaļu laukuma zonā </t>
    </r>
    <r>
      <rPr>
        <sz val="12"/>
        <color theme="1"/>
        <rFont val="Times New Roman"/>
        <family val="1"/>
        <charset val="186"/>
      </rPr>
      <t>un izbūve
Materiāls: sertificētām smiltīm bērnu smilšu kastēm un rotaļu laukumiem. Atbilstoši LVS EN 1176 un 1177
Frakcijas: 0-2 mm
Krāsa: dabīga
Konstrukcija:
Smilts segums 400 mm
Esoša vai uzbērta grunts</t>
    </r>
  </si>
  <si>
    <t>Apstādījumu elementi</t>
  </si>
  <si>
    <r>
      <rPr>
        <b/>
        <sz val="12"/>
        <color theme="1"/>
        <rFont val="Times New Roman"/>
        <family val="1"/>
        <charset val="186"/>
      </rPr>
      <t>Proj. koku irigācijas sistēma un izbūve</t>
    </r>
    <r>
      <rPr>
        <sz val="12"/>
        <color theme="1"/>
        <rFont val="Times New Roman"/>
        <family val="1"/>
        <charset val="186"/>
      </rPr>
      <t xml:space="preserve">
Ražotājs: GREENMAX B.V. (greenmax.eu) vai analogs
Izplatītājs: SIA “HAVE A TREE”
Produkta kods: GreenMax AquaMax Irrigation System
</t>
    </r>
  </si>
  <si>
    <r>
      <rPr>
        <b/>
        <sz val="12"/>
        <color theme="1"/>
        <rFont val="Times New Roman"/>
        <family val="1"/>
        <charset val="186"/>
      </rPr>
      <t>Proj. koku enkurošanas sistēma - dekoratīvo stādījumu zonā un izbūve</t>
    </r>
    <r>
      <rPr>
        <sz val="12"/>
        <color theme="1"/>
        <rFont val="Times New Roman"/>
        <family val="1"/>
        <charset val="186"/>
      </rPr>
      <t xml:space="preserve">
Ražotājs: GREENMAX B.V. (greenmax.eu) vai analogs
Izplatītājs: SIA “HAVE A TREE”
Produkta kods: GreenMax Root Ball Anchoring system
Materiāls: Sakņu kamola aizsargpaklājs
3 gab. siksnas ar enkuriem;
1 siksnu spriegotājs</t>
    </r>
  </si>
  <si>
    <r>
      <rPr>
        <b/>
        <sz val="12"/>
        <color theme="1"/>
        <rFont val="Times New Roman"/>
        <family val="1"/>
        <charset val="186"/>
      </rPr>
      <t>KS - Proj. koku stiprināšanas komplekts - zāliena zonā un izbūve</t>
    </r>
    <r>
      <rPr>
        <sz val="12"/>
        <color theme="1"/>
        <rFont val="Times New Roman"/>
        <family val="1"/>
        <charset val="186"/>
      </rPr>
      <t xml:space="preserve">
3 gab impregnēti koka mieti (D=6cm, vid H=2-2.5 m (2/3 no koku augstuma)
3 gab impregnētas koka latas (koka mietu savstarpējai sastiprināšanai augšējā daļā)(L=0.5m)
3 gab Poliamīda koku piesiešanas lenta (stiprina pie mietiem) (P=5cm)</t>
    </r>
  </si>
  <si>
    <r>
      <rPr>
        <b/>
        <sz val="12"/>
        <color theme="1"/>
        <rFont val="Times New Roman"/>
        <family val="1"/>
        <charset val="186"/>
      </rPr>
      <t>KS - Proj. koku stumbra aizsardzība - zāliena zonā un izbūve</t>
    </r>
    <r>
      <rPr>
        <sz val="12"/>
        <color theme="1"/>
        <rFont val="Times New Roman"/>
        <family val="1"/>
        <charset val="186"/>
      </rPr>
      <t xml:space="preserve">
Koku stumbra aizsardzība TreeSave
Materiāls: plastmasa
Krāsa: tumši zāļš</t>
    </r>
  </si>
  <si>
    <r>
      <rPr>
        <b/>
        <sz val="12"/>
        <color theme="1"/>
        <rFont val="Times New Roman"/>
        <family val="1"/>
        <charset val="186"/>
      </rPr>
      <t>VB - Vertikāla sakņu barjera un izbūve</t>
    </r>
    <r>
      <rPr>
        <sz val="12"/>
        <color theme="1"/>
        <rFont val="Times New Roman"/>
        <family val="1"/>
        <charset val="186"/>
      </rPr>
      <t xml:space="preserve">
Ražotājs: GREENMAX B.V. (greenmax.eu) vai analogs
Izplatītājs: SIA “HAVE A TREE”
Produkta kods: RootBlock WB/BB 50/1 
Materiāls: Augsta blīvuma polietilēns (HDPE) biezums 1 mm, augstums 5000 mm</t>
    </r>
  </si>
  <si>
    <r>
      <rPr>
        <b/>
        <sz val="12"/>
        <color theme="1"/>
        <rFont val="Times New Roman"/>
        <family val="1"/>
        <charset val="186"/>
      </rPr>
      <t>HB - Horizontāla sakņu barjera un izbūve</t>
    </r>
    <r>
      <rPr>
        <sz val="12"/>
        <color theme="1"/>
        <rFont val="Times New Roman"/>
        <family val="1"/>
        <charset val="186"/>
      </rPr>
      <t xml:space="preserve">
Ražotājs: GREENMAX B.V. (greenmax.eu) vai analogs
Izplatītājs: SIA “HAVE A TREE”
Produkta kods: RootBlock WB/BB 50/1 
Materiāls: Augsta blīvuma polietilēns (HDPE) biezums 1 mm, augstums 5000 mm</t>
    </r>
  </si>
  <si>
    <t>Skuju koki</t>
  </si>
  <si>
    <t>Pinus peuce/ Maķedonijas priede/ Stāda h=350-400 cm; platums 200- 250 cm; Stāds pārstādīts vismaz 6x/ K / Kupls vainags, zarojums sākas vismaz 30 cm virs zemes.</t>
  </si>
  <si>
    <t>Lapu koki</t>
  </si>
  <si>
    <t>Acer rubrum/ Sarkanā kļava / Stāda h=450-500 cm; platums 150- 200 cm; Kailstumbrs 200-220cm; Strumbra apk. 20-25cm; Stāds pārstādīts vismaz 4x/ K / Kupls un simetrisks vainags. Paredzēts stādīšanai auto stāvvietā.</t>
  </si>
  <si>
    <t xml:space="preserve">Aesculus carnea 'Briotii'/ Sārtā zirgkastaņa, šķirne / Stāda h=350-400 cm; platums 150- 200 cm; Kailstumbrs 180-200cm; Strumbra apk. 18-20cm; Stāds pārstādīts vismaz 4x/ K / Kupls un simetrisks vainags. </t>
  </si>
  <si>
    <t>Betula utilis var. jacquemontii 'Doorenbos'/ Baltmizas Himalaju bērza varietāte, šķirne / Stāda h=450-500 cm; platums 150- 200 cm; Stāds pārstādīts vismaz 4x/ K / Daudzstumbra forma ar 3-6 galvenajiem stumbriem. Kupls un simetrisks vainags. Zarojums sākas vismaz 50 cm virs zemes.</t>
  </si>
  <si>
    <t xml:space="preserve">Catalpa bignonioides/ Ceriņlapu katalpa / Stāda h=350-400 cm; platums 100- 150 cm; Strumbra apk. 18-20cm; Stāds pārstādīts vismaz 3x/ K / Kupls un simetrisks vainags. </t>
  </si>
  <si>
    <t>Cercidiphyllum japonicum/ Japānas katsura / Stāda h=250-300 cm; platums 100- 150 cm; Stāds pārstādīts vismaz 4x/ K / Daudzstumbra forma ar 6-10 galvenajiem stumbriem. Kupls un simetrisks vainags. Zarojums sākas vismaz 50 cm virs zemes.</t>
  </si>
  <si>
    <t>Cornus kousa var. Chinensis/ Ķīnas grimonis, varietāte / Stāda h=250-300 cm; platums 100- 150 cm; Stāds pārstādīts vismaz 5x/ K / Daudzstumbra forma ar 3-6 galvenajiem stumbriem. Kupls un simetrisks vainags. Zarojums sākas vismaz 50 cm virs zemes.</t>
  </si>
  <si>
    <t xml:space="preserve">Fraxinus excelsior/ Parastais osis / Stāda h=350-400 cm; platums 150- 200 cm; Kailstumbrs 180-200cm; Strumbra apk. 18-20cm; Stāds pārstādīts vismaz 3x / K / Kupls un simetrisks vainags. Paredzēts stādīšanai gar ielu. </t>
  </si>
  <si>
    <t>Malus baccata/ Ogu ābele / Stāda h=300-350 cm; platums 150- 200 cm; Stāds pārstādīts vismaz 4x/ K / Daudzstumbra forma ar 3-4 galvenajiem stumbriem. Kupls un simetrisks vainags. Zarojums sākas vismaz 50 cm virs zemes.</t>
  </si>
  <si>
    <t>Prunus maackii 'Amber Beauty'/ Māka ieva, šķirne / Stāda h=350-400 cm; platums 150- 200 cm; Stāds pārstādīts vismaz 4x/ K / Daudzstumbra forma ar 3-4 galvenajiem stumbriem. Kupls un simetrisks vainags. Zarojums sākas vismaz 50 cm virs zemes.</t>
  </si>
  <si>
    <t xml:space="preserve">Quercus palustris/ Purva ozols / Stāda h=350-400 cm; platums 150- 200 cm; Kailstumbrs 180-200cm; Strumbra apk. 18-20cm; Stāds pārstādīts vismaz 3x / K / Kupls un simetrisks vainags. </t>
  </si>
  <si>
    <t xml:space="preserve">Salix × sepulcralis var. Chrysocoma/ Nokarenais zeltzaru vītols, varietāte / Stāda h=350-400 cm; platums 150- 200 cm; Kailstumbrs 180-200cm; Strumbra apk. 18-20cm; Stāds pārstādīts vismaz 3x / K / Kupls, simetrisks, nokarens vainags. Paredzēts stādīšanai gar dīķi. </t>
  </si>
  <si>
    <t>Salix alba 'Liempde'/ Baltais vītols, šķirne / Stāda h=350-400 cm; platums 150- 200 cm; Kailstumbrs 180-200cm; Strumbra apk. 18-20cm; Stāds pārstādīts vismaz 3x / K / Kupls un simetrisks vainags. Paredzēts stādīšanai strap auto stāvvietām.</t>
  </si>
  <si>
    <t>Tilia intermedia/ Holandes liepa / Stāda h=450-500 cm; platums 150- 200 cm; Kailstumbrs 200-220cm; Strumbra apk. 20-25cm; Stāds pārstādīts vismaz 4x / K / Kupls un simetrisks vainags. Paredzēts stādīšanai gar ielu.</t>
  </si>
  <si>
    <t>Pinus mugo var. Pumilio / Zemā kalnu priede / Stāda h=80-100cm platums 80-100cm. Stāds pārstādīts vismaz 5x. / K / Labi veidots, simetrisks vainags.</t>
  </si>
  <si>
    <t>Skuju krūmi</t>
  </si>
  <si>
    <t>Lapu krūmi</t>
  </si>
  <si>
    <t xml:space="preserve">Cornus sericea 'Flaviramea' / Atvašu grimonis, šķirne / Stāda h=80-100cm; b=labi zarots; min. zaru skaits 8-10 gab. / C5 / </t>
  </si>
  <si>
    <t xml:space="preserve">Cotoneaster dammeri 'Jürgl' / Dammera klintene, šķirne / Stāda h=20cm; b=labi zarots; min. zaru skaits 4-6 gab. / C5 / </t>
  </si>
  <si>
    <t>Forsythia × intermedia / Vidējā forsītija / Stāda h=60-80cm; b=labi zarots; min. zaru skaits 8-10gab. / C10 / Izteiksmīgs un liels krūms ar labi veidotu vainagu.</t>
  </si>
  <si>
    <t xml:space="preserve">Hydrangea arborescens 'Hayes Starburst' / Kokveida hortenzija, šķirne / Stāda h=60-80cm; b=labi zarots; min. zaru skaits 8-10gab. / C5 / </t>
  </si>
  <si>
    <t xml:space="preserve">Salix purpurea f. gracilis / Purpura kārkls, forma / Stāda h=60-80cm; b=labi zarots; min. zaru skaits 10-20gab. / C5 / </t>
  </si>
  <si>
    <t>Sambucus nigra 'Albovariegata' / Melnais plūškoks, šķirne / Stāda h=60-80cm; b=labi zarots; min. zaru skaits 8-10 gab. / C10 / Izteiksmīgs un liels krūms ar labi veidotu vainagu.</t>
  </si>
  <si>
    <t xml:space="preserve">Spiraea japonica 'Albiflora' / Japānas spireja, šķirne / Stāda h=30cm; b=labi zarots; min. zaru skaits 8-10 gab. / C5 / </t>
  </si>
  <si>
    <t xml:space="preserve">Spiraea nipponica / Niponas spireja / Stāda h=40-60cm; b=labi zarots; min. zaru skaits 8-10 gab. / C5 / </t>
  </si>
  <si>
    <t xml:space="preserve">Symphoricarpos × chenaultii 'Hancock' / Šeno sniegoga, šķirne / Stāda h=30cm; b=labi zarots; min. zaru skaits 10-20 gab. / C5 / </t>
  </si>
  <si>
    <t>Syringa amurensis / Amūras ceriņš / Stāda h=150-200cm; b=labi zarots; min. zaru skaits 8-10 gab. / K / Izteiksmīgs un liels krūms ar labi veidotu vainagu.</t>
  </si>
  <si>
    <t>Syringa josikaea / Ungārijas ceriņš / Stāda h=150-200cm; b=labi zarots; min. zaru skaits 8-10 gab. / K / Izteiksmīgs un liels krūms ar labi veidotu vainagu.</t>
  </si>
  <si>
    <t xml:space="preserve">Syringa meyeri 'Palibin' / Meijera ceriņš, šķirne / Stāda h=60-80cm; b=labi zarots; min. zaru skaits 4-6gab. / C5 / </t>
  </si>
  <si>
    <t>Syringa vulgaris 'Mazais Princis' / Parastais ceriņš, šķirne / Stāda h=80-100cm; b=labi zarots; min. zaru skaits 8-10 gab. / C5/C7 / Var aizvietot ar Syringa vulgaris 'Alba Grandiflora' (pieauguša auga augstums līdz 2, 2.5m, ziedu krāsa:balta), vai 'Krasavitsa Moskvy' (vidēji liels)</t>
  </si>
  <si>
    <t>Alchemilla mollis / Mīkstais rasaskrēsliņš / P9</t>
  </si>
  <si>
    <t>Anemone sylvestris / Daugavas vizbulis / P9</t>
  </si>
  <si>
    <t>Aster amellus 'Blue King' / Virsāju ziemastere, šķirne / C1</t>
  </si>
  <si>
    <t>Aster amellus 'Veilchenkönigin' / Virsāju ziemastere, šķirne / C1</t>
  </si>
  <si>
    <t>Astilbe × arendsii 'Mont Blanc' / Ārendsa astilbe, šķirne / C1</t>
  </si>
  <si>
    <t>Brunnera macrophylla 'Jack Frost' / Liellapu brunnera, šķirne / C1</t>
  </si>
  <si>
    <t>Carex grayi / Greja grīslis / P9</t>
  </si>
  <si>
    <t>Carex morrowii 'Ice Dance' / Morova grīslis, šķirne / C1</t>
  </si>
  <si>
    <t>Carex muskingumensis / Palmu grīslis / P9</t>
  </si>
  <si>
    <t>Deschampsia cespitosa 'Goldtau' / Parastā ciņusmilga, sķirne / P9</t>
  </si>
  <si>
    <t>Echinacea paradoxa / Dzeltenā ehinācija / C1</t>
  </si>
  <si>
    <t>Iris pseudacorus / Purva skalbe / P11</t>
  </si>
  <si>
    <t>Iris sibirica / Sibīrijas īriss / C1,5</t>
  </si>
  <si>
    <t>Ligularia przewalskii / Prževaļska ligulārija / C1,5</t>
  </si>
  <si>
    <t>Miscanthus sinensis 'Kleine Silberspinne' / Ķīnas miskante, šķirne / C2</t>
  </si>
  <si>
    <t>Molinia caerulea ssp. caerulea 'Edith Dudszus' / Zilganā molīnija, šķirne / C1</t>
  </si>
  <si>
    <t>Persicaria bistorta 'Superba' / Zalkšu persikārija, šķirne / C1</t>
  </si>
  <si>
    <t>Rodgersia aesculifolia / Kastaņlapu rodžersija / C1</t>
  </si>
  <si>
    <t>Sesleria autumnalis / Rudens seslērija / P9</t>
  </si>
  <si>
    <t>Tradescantia × andersoniana / Andersona tradeskancija / C1</t>
  </si>
  <si>
    <t>Veronicastrum virginicum 'Album' / Virdžīnijas veronika, šķirne / C1</t>
  </si>
  <si>
    <t>Ziemcietes un graudzāles</t>
  </si>
  <si>
    <t>Koku laistīšana  1-2 reizes nedēļā ar ūdens daudzumu 60 - 80l/vienam kokam 
(Veic no koku izbūves līdz būves nodošanai ekspluatācijā, atbilstoši noteiktajam apjomam un/vai laikapstākļiem)</t>
  </si>
  <si>
    <t>Apstādīju laistīšana  1-2 reizes nedēļā ar ūdens daudzumu 5-10l / m2
(Veic no apstādījumu izbūves līdz būves nodošanai ekspluatācijā, atbilstoši noteiktajam apjomam un/vai laikapstākļiem)</t>
  </si>
  <si>
    <t>Apstādījumu laistīšana ūvniecības laikā</t>
  </si>
  <si>
    <t xml:space="preserve">Pārbaudīja: </t>
  </si>
  <si>
    <t>AR - arhitektūras daļa</t>
  </si>
  <si>
    <t>Arhitektūras daļas darbi</t>
  </si>
  <si>
    <t>Ēkas fasādes atjaunošana Līvzemes ielā 4A</t>
  </si>
  <si>
    <t>Esošās fasādes un cokola apdares attīrīšana un lokālu bojājumu labošana ar remontjavu, pamatnes gruntēšana</t>
  </si>
  <si>
    <t xml:space="preserve">Ķieģeļu mūra krāsošana divās kārtas (krāsa uz ūdens bāzes,  segtspēja 250 ml/m2, pilnīgi matēta spīduma pakāpe). </t>
  </si>
  <si>
    <t>Cokola krāsošana divās kārtās (krāsa uz ūdens bāzes cokoliem, matēta, ūdens absorbcija W &lt; 0,1 kg/(m2*h0,5)).</t>
  </si>
  <si>
    <t>Metāla elementu  attīrīšana, krāsošana</t>
  </si>
  <si>
    <t>Uzjumteņa skārda lāseņa demontāža, jauna uzlikšana</t>
  </si>
  <si>
    <t>Lietus ūdens tekņu demontāža, jauna uzlikšana</t>
  </si>
  <si>
    <t>Lietus ūdens noteku demontāža, jauna uzlikšana</t>
  </si>
  <si>
    <t>tek.m.</t>
  </si>
  <si>
    <t>Gājēju tilta novietošana</t>
  </si>
  <si>
    <t>Gājēju tilta "Solo Bridges" transportēšana uz objektu</t>
  </si>
  <si>
    <t>Gājēju tilta "Solo Bridges" novietošana</t>
  </si>
  <si>
    <t xml:space="preserve">Gājēju tilts "Solo Bridges" 9,9m x 2m (platums kopā ar margām - 2,14m). Konstrukcija:  BRG-CON-Arched-1200-TH. Cinkotas tērauda nesošo profilu konstrukcijas tilts ar nelielu arku. Maksimālā lietderīgā slodze - 5kN/m², punktveida slodze - 7kN uz 10x10cm laukuma. Tilta galos horizontālas tērauda plāksnes ar caurumiem priekš enkurojumiem (vienā galā iegarenas formas). Ieteicamais balstīšanas veids - ar ķīmiskajiem enkuriem stiprināt uz stiegrbetona pamatiem.
Segums:  BRG-Solideck70 ar Ridge-Alter. Cumaru cietkoksnes latu (70x70mm) klājs, katrā otrajā latā iestrādāta pretslīdes josla. 
Margas:  BRG-HR-D5-ST. Koka latu reliņi, nerūsējošā tērauda apaļcaurules ∅48mm lenteris </t>
  </si>
  <si>
    <t>Teritorijas elementi Līvzemes ielā 1</t>
  </si>
  <si>
    <t>Žoga demontāža</t>
  </si>
  <si>
    <t>Žoga uzstādīšana</t>
  </si>
  <si>
    <t>Žoga betona pamati</t>
  </si>
  <si>
    <t>Žoga metāla stabi, kvadrātcaurule 100x100mm, h=2,5m, ar augšas nosegelementu, ar metinātu armatūru pie pamatnes</t>
  </si>
  <si>
    <t>Žoga metāla stabi, kvadrātcaurule 100x100mm, h=2,5m, ar augšas nosegelementu, ar metinātu armatūru pie pamatnes, ar eņģu vietām</t>
  </si>
  <si>
    <t>Žoga metāla vairogi 2500x1500mm, cinkoti, apstrādāti ar RILAK pretkorozijas krāsu, ar to stiprināšanai nepieciešamajām detaļām (marka projektā - V25), piemēram SIA Jumburgs "Metinātais metāla vairogs Nr.1"</t>
  </si>
  <si>
    <t>Žoga metāla vairogi 900x1500mm, cinkoti, apstrādāti ar RILAK pretkorozijas krāsu, ar to stiprināšanai nepieciešamajām detaļām (marka projektā - V09), piemēram saīsināts SIA Jumburgs "Metinātais metāla vairogs Nr.1"</t>
  </si>
  <si>
    <t>Žoga metāla vairogi 1200x1500mm, cinkoti, apstrādāti ar RILAK pretkorozijas krāsu, ar to stiprināšanai nepieciešamajām detaļām (marka projektā - V12), piemēram saīsināts SIA Jumburgs "Metinātais metāla vairogs Nr.1"</t>
  </si>
  <si>
    <t>Žoga divviru vārti autotransportam, metāla, cinkoti un krāsoti, stiprinās uz vārtu stabos iestrādātajām eņģu vietām, ar iebūvētu slēdzeni, komplektācijā iekļaujama visa montāžai nepieciešamā furnitūra, kopējais platums starp stabiem - 3,15m, augstums - 1,5m (marka projektā - VA315), vizuālais risinājums analogs saīsinātam SIA Jumburgs "Metinātais metāla vairogs Nr.1"</t>
  </si>
  <si>
    <t>Žoga vienviru gājēju vārti, metāla, cinkoti un krāsoti, stiprinās uz vārtu stabos iestrādātajām eņģu vietām, ar iebūvētu slēdzeni, komplektācijā iekļaujama visa montāžai nepieciešamā furnitūra, kopējais platums starp stabiem - 1,05m, augstums - 1,5m (marka projektā - VG105), vizuālais risinājums analogs saīsinātam SIA Jumburgs "Metinātais metāla vairogs Nr.1"</t>
  </si>
  <si>
    <t>Teritorijas elementi Līvzemes ielā 3</t>
  </si>
  <si>
    <t>Žoga metāla vairogi 900x1500mm, cinkoti, apstrādāti ar RILAK pretkorozijas krāsu, ar to stiprināšanai nepieciešamajām detaļām (marka projektā - V09 vai V09*), piemēram saīsināts SIA Jumburgs "Metinātais metāla vairogs Nr.1"</t>
  </si>
  <si>
    <t>Žoga metāla vairogi 1400x1500mm, cinkoti, apstrādāti ar RILAK pretkorozijas krāsu, ar to stiprināšanai nepieciešamajām detaļām (marka projektā - V14), piemēram saīsināts SIA Jumburgs "Metinātais metāla vairogs Nr.1"</t>
  </si>
  <si>
    <t>Žoga divviru vārti autotransportam, metāla, cinkoti un krāsoti, stiprinās uz vārtu stabos iestrādātajām eņģu vietām, ar iebūvētu slēdzeni, komplektācijā iekļaujama visa montāžai nepieciešamā furnitūra, kopējais platums starp stabiem - 3,4m, augstums - 1,5m (marka projektā - VA34), vizuālais risinājums analogs saīsinātam SIA Jumburgs "Metinātais metāla vairogs Nr.1"</t>
  </si>
  <si>
    <t>Žoga vienviru gājēju vārti, metāla, cinkoti un krāsoti, stiprinās uz vārtu stabos iestrādātajām eņģu vietām, ar iebūvētu slēdzeni, komplektācijā iekļaujama visa montāžai nepieciešamā furnitūra, kopējais platums starp stabiem - 1,05m, augstums - 1,5m (marka projektā - VG105*), vizuālais risinājums analogs saīsinātam SIA Jumburgs "Metinātais metāla vairogs Nr.1"</t>
  </si>
  <si>
    <t>Teritorijas elementi Līvzemes ielā 6</t>
  </si>
  <si>
    <t xml:space="preserve">Žoga demontāža </t>
  </si>
  <si>
    <t>Žoga metāla vairogi 2200x1500mm, cinkoti, apstrādāti ar RILAK pretkorozijas krāsu, ar to stiprināšanai nepieciešamajām detaļām (marka projektā - V22 vai V22*), piemēram saīsināts SIA Jumburgs "Metinātais metāla vairogs Nr.1"</t>
  </si>
  <si>
    <t>Žoga metāla vairogi 1800x1500mm, cinkoti, apstrādāti ar RILAK pretkorozijas krāsu, ar to stiprināšanai nepieciešamajām detaļām (marka projektā - V18), piemēram saīsināts SIA Jumburgs "Metinātais metāla vairogs Nr.1"</t>
  </si>
  <si>
    <t>Žoga metāla vairogi 1700x1500mm, cinkoti, apstrādāti ar RILAK pretkorozijas krāsu, ar to stiprināšanai nepieciešamajām detaļām (marka projektā - V17), piemēram saīsināts SIA Jumburgs "Metinātais metāla vairogs Nr.1"</t>
  </si>
  <si>
    <t>Žoga metāla vairogi 1500x1500mm, cinkoti, apstrādāti ar RILAK pretkorozijas krāsu, ar to stiprināšanai nepieciešamajām detaļām (marka projektā - V15), piemēram saīsināts SIA Jumburgs "Metinātais metāla vairogs Nr.1"</t>
  </si>
  <si>
    <t>Žoga metāla vairogi 1000x1500mm, cinkoti, apstrādāti ar RILAK pretkorozijas krāsu, ar to stiprināšanai nepieciešamajām detaļām (marka projektā - V10), piemēram saīsināts SIA Jumburgs "Metinātais metāla vairogs Nr.1"</t>
  </si>
  <si>
    <t>Žoga divviru vārti autotransportam, metāla, cinkoti un krāsoti, stiprinās uz vārtu stabos iestrādātajām eņģu vietām, ar iebūvētu slēdzeni, komplektācijā iekļaujama visa montāžai nepieciešamā furnitūra, kopējais platums starp stabiem - 3,25m, augstums - 1,5m (marka projektā - VA325), vizuālais risinājums analogs saīsinātam SIA Jumburgs "Metinātais metāla vairogs Nr.1"</t>
  </si>
  <si>
    <t>Teritorijas elementi - pīļu dīķa caurtekas vārtu motīvs un margas</t>
  </si>
  <si>
    <t>Caurtekas vārtu motīva stabu uzstādīšana</t>
  </si>
  <si>
    <t>Caurtekas vārtu motīva stabi. Konstruktīvo risinājumu un nesošo elementu specfikāciju, apjomus skatīt BK daļā. Apgaismojuma un elektroapgādes elementu specfikāciju, apjomus skatīt ELT daļā. Apdares elementi: koka uzlikas 120x60x2880mm ar iezāģējumiem un iedziļinatām skrūvju vietām (4gab.); koka uzlikas 120x60x2880mm ar iezāģējumiem, iedziļinatām skrūvju vietām un iefrēzētu joslu (4gab.); lejasdaļas koka elements 450x450x120mm ar iezāģējumiem un iedziļinātām skrūvju vietām; augšdaļas koka elements 356x356x120mm ar iezāģējumiem, iefrēzējumiem un skrūvju vietām; augšdaļas līmēta koka perimetrālā uzlika 120x35mm ar iedziļinātām skrūvju vietām; noņemams krāsots metāla jumtiņš 490x490mm ar metāla distanceriem; metāla bultas (M12), L=120mm, ar paplāksnēm un uzgriežņiem (12gab.); metāla bultas (M12), L=450mm, ar paplāksnēm un uzgriežņiem (4gab.)</t>
  </si>
  <si>
    <t>Caurtekas koka margu (h=900mm) uzstādīšana. Vizuālo risinājumu skatīt lapā AR-V-01. Konstruktīvo risinājumu un elementu specfikāciju, apjomus skatīt BK daļā</t>
  </si>
  <si>
    <t>Caurtekas koka margu (h=1100mm) uzstādīšana. Vizuālo risinājumu skatīt lapā AR-V-01. Konstruktīvo risinājumu un elementu specfikāciju, apjomus skatīt BK daļā</t>
  </si>
  <si>
    <t>Betonēts pamats ar ieliekamajiem metāla elementiem, paredzēts bīdāmo vārtu uzstādīšanai</t>
  </si>
  <si>
    <t>Bīdāmo vārtu metāla konstrukcija, cinkota un krāsota, komplektācijā iekļaujama visa montāžai un darbībai nepieciešamā furnitūra</t>
  </si>
  <si>
    <t>Žoga vairogi 2500x1500mm, vairogs: koka latas (6gab. 70x30x1500mm un 17gab. 45x30x1200mm) skrūvētas pie cinkotiem un krāsotiem metāla stieņiem (2gab. 50x10x2500mm vai līdzvērtīgi), komplektācijā iekļaujamas to stiprināšanai nepieciešamās detaļas (marka projektā - KV25)</t>
  </si>
  <si>
    <t>Žoga vairogi 1750x1500mm, vairogs: koka latas (4gab. 70x30x1500mm un 12gab. 45x30x1200mm) skrūvētas pie cinkotiem un krāsotiem metāla stieņiem (2gab. 50x10x1750mm vai līdzvērtīgi), komplektācijā iekļaujamas to stiprināšanai nepieciešamās detaļas (marka projektā - KV175)</t>
  </si>
  <si>
    <t>Žoga vairogi 900x1500mm, vairogs: koka latas (2gab. 70x30x1500mm un 6gab. 45x30x1200mm) skrūvētas pie cinkotiem un krāsotiem metāla stieņiem (2gab. 50x10x900mm vai līdzvērtīgi), komplektācijā iekļaujamas to stiprināšanai nepieciešamās detaļas (marka projektā - KV09 vai KV09*)</t>
  </si>
  <si>
    <t>Žoga bīdāmo vārtu vairogs: koka latas (6gab. 70x30x1500mm un 12gab. 45x30x1200mm) skrūvētas pie cinkotiem un krāsotiem metāla elementiem, komplektācijā iekļaujama visa montāžai nepieciešamā furnitūra, kopējais platums starp stabiem - 1,9m, augstums - 1,5m (marka projektā - BV19)</t>
  </si>
  <si>
    <t>Žoga vienviru gājēju vārti: koka latas (3gab. 70x30x1500mm un 6gab. 45x30x1200mm) skrūvētas pie cinkotiem un krāsotiem metāla elementiem, stiprinās uz vārtu stabos iestrādātajām eņģu vietām, ar iebūvētu slēdzeni, komplektācijā iekļaujama visa montāžai nepieciešamā furnitūra, kopējais platums starp stabiem - 1,1m, augstums - 1,5m (marka projektā - VG11)</t>
  </si>
  <si>
    <t>Teritorijas elementi Līvzemes ielā 2</t>
  </si>
  <si>
    <t>AR - Arhitektūras daļa</t>
  </si>
  <si>
    <t>Lokālā tāme Nr.1,6</t>
  </si>
  <si>
    <t>Lokālā tāme Nr.1,7</t>
  </si>
  <si>
    <t>Lokālā tāme Nr.1,8</t>
  </si>
  <si>
    <t>TS-CD - Ceļa darbi</t>
  </si>
  <si>
    <t>TS-L - Labiekārtojums</t>
  </si>
  <si>
    <t>Salaspils pilsētas centrālās daļas satiksmes infrastruktūras pārbūve un pilsētas galvenā laukuma izveide 1.kārta</t>
  </si>
  <si>
    <t>ELT-A   - Apgaismojums, abonenta tīkli</t>
  </si>
  <si>
    <t>kabelis</t>
  </si>
  <si>
    <t>EST - Elektrisko sakaru sistēmas (ārējās)</t>
  </si>
  <si>
    <t>Demontāžas darbi</t>
  </si>
  <si>
    <t xml:space="preserve">SIA "TET" kabeļu  demontāža gruntī </t>
  </si>
  <si>
    <t>SIA "TET"  kabeļu  demontāža skapī</t>
  </si>
  <si>
    <t>esošas uzmavas demontāža līdz 20 x2</t>
  </si>
  <si>
    <t>pāris</t>
  </si>
  <si>
    <t>Kabeļu kanalizācijas izbūve</t>
  </si>
  <si>
    <t>Tranšejas rakšana un aizbēršana, platums 0.5m (daļēji ar rokām)</t>
  </si>
  <si>
    <t xml:space="preserve">Kabeļu kanalizācijas cauruļu ieguldīšana tranšejā  </t>
  </si>
  <si>
    <t>Kabeļu kanalizācijas   ievada uz apgaismojuma balstu  ierīkošana</t>
  </si>
  <si>
    <t>Buksiera ievilkšana</t>
  </si>
  <si>
    <t>Brīdīnājuma lentas ieguldīšana</t>
  </si>
  <si>
    <t xml:space="preserve">Esošo komunikāciju atšurfēšana </t>
  </si>
  <si>
    <t>Darbu veikšanas projekta izstrāde</t>
  </si>
  <si>
    <t xml:space="preserve">Rakšanas atļauju saņemšana un apmaksa </t>
  </si>
  <si>
    <t xml:space="preserve">Transporta  organizēšanas plāna izstrādāšana un realizēšana </t>
  </si>
  <si>
    <t>Dokumentācija, atzinumi</t>
  </si>
  <si>
    <t>Izmaiņu projekta izstrāde</t>
  </si>
  <si>
    <t>Būvniecības atkritumu utilizācija</t>
  </si>
  <si>
    <t>Telekomunikāciju tīklu izpilddokumentācijas izgatavošana un trases nospraušana</t>
  </si>
  <si>
    <t>Esošo komunikāciju  bridinājumu lentas atjaunošana ( Baltcom tīkli)</t>
  </si>
  <si>
    <t xml:space="preserve">Esošo  komunikāciju  aizsardzība ar  dalitām aizargcaurulēm (TET tīkli) </t>
  </si>
  <si>
    <t xml:space="preserve">Kabeļu akas PEH (800x650) uzstādīšana (TET tīkli) </t>
  </si>
  <si>
    <t>Kabeļu akas PEH (500x600) uzstādīšana (TET tīkli)</t>
  </si>
  <si>
    <t xml:space="preserve">Kabeļu akas PEH (800x650) uzstādīšana (abon. tīkli) </t>
  </si>
  <si>
    <t>Vara kabeļu ieguldīšana kab. kan., tilpums līdz 100x2 (ieskaitot)</t>
  </si>
  <si>
    <t xml:space="preserve">Kabeļu montāža sadales skapjos, ieskaitot moduļu uzstādīšanu </t>
  </si>
  <si>
    <t>Sadales tīkla kabeļa pāru montāža paralēlā uzmavā, kabeļa tilpums 50x2,  ieskaitot kabeļu atzarojumus</t>
  </si>
  <si>
    <t>Sadales tīkla kabeļa uzmavas montāža, kabeļiem ar kopējo tilpumu līdz 100x2, kabeļu skaits līdz 2 kabeļiem</t>
  </si>
  <si>
    <t>Tet kabeļu pārslēgšanas darbu plānošana, atļauju saņemšana, nodošana</t>
  </si>
  <si>
    <t>Sagatavošanas darbi SIA "Tet" tīkla pārbuvei/pārslēgšanai*</t>
  </si>
  <si>
    <t xml:space="preserve">Vara kabeļu  mērijumi </t>
  </si>
  <si>
    <t xml:space="preserve">Izpilddokumentāciju  sagatavošana </t>
  </si>
  <si>
    <t>Materiāli</t>
  </si>
  <si>
    <t>Abonentu kabeļu kanalizācija</t>
  </si>
  <si>
    <t>Kab.kanaliz.caurule 100x6000 (450N)</t>
  </si>
  <si>
    <t>Kab.kanaliz.caurule 50mm (450N)</t>
  </si>
  <si>
    <t>Kab.kanaliz.caurule 100x6000 (750N)</t>
  </si>
  <si>
    <t>Kab.kanaliz.caurule 50mm (750N)</t>
  </si>
  <si>
    <t>Caurules noslēdzoš. gals 100</t>
  </si>
  <si>
    <t>Caurules noslēdzoš. gals  50</t>
  </si>
  <si>
    <t>Pagrieziena modulis 100/122</t>
  </si>
  <si>
    <t>Pagrieziena modulis 100/90</t>
  </si>
  <si>
    <t xml:space="preserve">Plastmasas aka PEH 800x650 ar pamatni </t>
  </si>
  <si>
    <t>Atloks Nr.1 dzelzsbetona gredzena stiprinašanai</t>
  </si>
  <si>
    <t>Silikons N, neitrāls hermēt. 310ml</t>
  </si>
  <si>
    <t>Akas lūka (slodze līdz 12.5 t), peldošs</t>
  </si>
  <si>
    <t>Kabeļu akas dzelzbetona riņķis</t>
  </si>
  <si>
    <t xml:space="preserve">Virve kabeļa ievilkšanai(6mm/500m) </t>
  </si>
  <si>
    <t>Kabeļu brīd. lenta,  plīstošā, 50mmX500m</t>
  </si>
  <si>
    <t>Montāžas materiāli</t>
  </si>
  <si>
    <t>TET kabeļu kanalizācijas</t>
  </si>
  <si>
    <t xml:space="preserve"> Caurule  PVC d.100mm, 450N</t>
  </si>
  <si>
    <t xml:space="preserve"> Caurule  PVC d.100mm, 750N</t>
  </si>
  <si>
    <t>Kab.kanaliz.caurule 50 mm, 750N</t>
  </si>
  <si>
    <t xml:space="preserve">dalītā aizsargcaurule d 110mm, 750N (EVOCAB SPLIT N 750)
</t>
  </si>
  <si>
    <t>Caurules noslēdzoš. gals UTP 100</t>
  </si>
  <si>
    <t>Caurules noslēdzoš. gals UTP 50</t>
  </si>
  <si>
    <t xml:space="preserve">Plastmasas aka PEH 500x600 ar pamatni </t>
  </si>
  <si>
    <t>Akas lūka (slodze līdz 40 t), peldošs</t>
  </si>
  <si>
    <t>Pazemes kab.20x2x0,5, želeja pildījums</t>
  </si>
  <si>
    <t>Pazemes kab.10x2x0,5, želeja pildījums</t>
  </si>
  <si>
    <t>Pazemes kab.3x2x0,5, želeja pildījums</t>
  </si>
  <si>
    <t>Kabeļa gals</t>
  </si>
  <si>
    <t>Kabeļu marķēšanas uzlīmes</t>
  </si>
  <si>
    <t>Uzmavas komplekts (Nitto) JCSA 140</t>
  </si>
  <si>
    <t>Kabeļu dzīslu savienotājs 8C</t>
  </si>
  <si>
    <t>Kab.sav.lenta EZWrap 2176,kab.sav.aptīš.</t>
  </si>
  <si>
    <t>Līmlenta PVC 25 mm,  melna</t>
  </si>
  <si>
    <t>Kab. savien.tīrīšanas šķidr. pakās(4413-S)</t>
  </si>
  <si>
    <t>Atvienotājmodulis 2/10, profils( 1…0)</t>
  </si>
  <si>
    <t>Krosējamais vads 2x0.5</t>
  </si>
  <si>
    <t>SIA "TET" kabeļu pārslēgšana</t>
  </si>
  <si>
    <t xml:space="preserve"> gb</t>
  </si>
  <si>
    <t>rullis</t>
  </si>
  <si>
    <t>100 pāri</t>
  </si>
  <si>
    <t>uzmava</t>
  </si>
  <si>
    <t>c./st.</t>
  </si>
  <si>
    <t>EST-K  - Elektrisko sakaru sistēmas (ārējās)</t>
  </si>
  <si>
    <t>Piemiņas akmens astoņsimtgadei - pārvietošana uz jaunu vietu</t>
  </si>
  <si>
    <t>Nedarbojoša sadzīves kanalizācijas (d200) demontāža un aizvešana. Demontēto tīklu galu noslēgšana. Tranšejas aizbēršana pa kārtām noblīvējot.</t>
  </si>
  <si>
    <t>Nedarbojošo sakaru tīklu demontāža.</t>
  </si>
  <si>
    <t>Lokālā tāme Nr.1,9</t>
  </si>
  <si>
    <t>Apstādījumu laistīšana būvniecības laikā</t>
  </si>
  <si>
    <t>Nedarbojošu sadzīves kanalizācijas aku demontāža. Demontēto tīklu galu noslēgšana. Tranšejas aizbēršana pa kārtām noblīvējot. Demontējamie inženierkomunikāciju aku ķeta (čuguna) vāki un rāmji nododami PSIA “Valgums-S” Zviedru ielā 7, Salaspilī.</t>
  </si>
  <si>
    <t>Melnzeme (h=15cm), sk. arī zemes klātnes pozīcijā 2.3</t>
  </si>
  <si>
    <t>Auglīgā augsne 50% + min.materiāla maisījums (fr.0/45) N-III klase 50% (h=15cm), sk. arī zemes klātnes pozīciju 2.3</t>
  </si>
  <si>
    <t>Projektējamas zīmes</t>
  </si>
  <si>
    <t>BK - Būvkonstrukciju daļa</t>
  </si>
  <si>
    <t>BK - Būvkonstrukcijas</t>
  </si>
  <si>
    <t>Stiegru specifikācija</t>
  </si>
  <si>
    <t>Tērauda apjomi, plātnes</t>
  </si>
  <si>
    <t>CP P-3 12x50</t>
  </si>
  <si>
    <t>CP P-4 20x20</t>
  </si>
  <si>
    <t>CP P-6 120x300</t>
  </si>
  <si>
    <t>CP P-7 120x500</t>
  </si>
  <si>
    <t>CP P-8 100x580</t>
  </si>
  <si>
    <t>CP P-9 120x280</t>
  </si>
  <si>
    <t>TP L 150x15 S355</t>
  </si>
  <si>
    <t>CP SHS 50x5</t>
  </si>
  <si>
    <t>Caurules elektrības ievadam</t>
  </si>
  <si>
    <r>
      <t xml:space="preserve">Caurule elektrības ievadam </t>
    </r>
    <r>
      <rPr>
        <sz val="12"/>
        <rFont val="Aptos Narrow"/>
        <family val="2"/>
      </rPr>
      <t>Ø</t>
    </r>
    <r>
      <rPr>
        <sz val="10.199999999999999"/>
        <rFont val="Times New Roman"/>
        <family val="1"/>
      </rPr>
      <t>20 L=1</t>
    </r>
  </si>
  <si>
    <t>Bultas</t>
  </si>
  <si>
    <r>
      <t xml:space="preserve">CP </t>
    </r>
    <r>
      <rPr>
        <sz val="12"/>
        <rFont val="Aptos Narrow"/>
        <family val="2"/>
      </rPr>
      <t>Ø</t>
    </r>
    <r>
      <rPr>
        <sz val="10.199999999999999"/>
        <rFont val="Times New Roman"/>
        <family val="1"/>
      </rPr>
      <t>20 8.8 L=125</t>
    </r>
  </si>
  <si>
    <t>Kokmateriāla apjomi, horizontāli elementi</t>
  </si>
  <si>
    <t>GL24 120x50x5600</t>
  </si>
  <si>
    <t>GL24 120x70x8400</t>
  </si>
  <si>
    <t>GL24 120x120x6700</t>
  </si>
  <si>
    <t>Kokmateriāla apjomi, vertikālie elementi</t>
  </si>
  <si>
    <t>GL24 50x120</t>
  </si>
  <si>
    <t>GL24 70x120</t>
  </si>
  <si>
    <t>GL24 120x120</t>
  </si>
  <si>
    <t>Tērauda apjomi, sijas, kolonnas</t>
  </si>
  <si>
    <t>t</t>
  </si>
  <si>
    <t>CP B500B 8mm</t>
  </si>
  <si>
    <t>CP B500B 10mm</t>
  </si>
  <si>
    <t>CP B500B 12mm</t>
  </si>
  <si>
    <t>CP B500B 20mm</t>
  </si>
  <si>
    <t>TP B500B 10mm</t>
  </si>
  <si>
    <t>TP B500B 12mm</t>
  </si>
  <si>
    <t>Nesaistītas minerālo materiālu dolomīta šķembas</t>
  </si>
  <si>
    <t>CP Blietētas dolomīta šķembas (0/32pn)</t>
  </si>
  <si>
    <t xml:space="preserve">TP Blietētas dolomīta šķembas (0/32pn) </t>
  </si>
  <si>
    <t>Betona sienas</t>
  </si>
  <si>
    <t>TP C30/37 XC1 XF1</t>
  </si>
  <si>
    <t>Betona pāļi</t>
  </si>
  <si>
    <t>CP C30/37 XC1 XF1</t>
  </si>
  <si>
    <t>Betona plātne</t>
  </si>
  <si>
    <t>SIA “BRIKERS LATVIJA” bruģa paraugi
Produkta kods:BERMUDA CLASSIC
Izmēri: 200×200×200×80mm, ar fāzi
Krāsa: balta - light
Virsmas apstrāde: gluda
Piezīmes: Segumu materiālus saskaņot ar ainavu arhitektu un pasūtītāju!</t>
  </si>
  <si>
    <t>SIA “BRIKERS LATVIJA” bruģa paraugi
Produkta kods:BERMUDA CLASSIC
Izmēri: 200×200×200×80mm, ar fāzi
Krāsa: balta - light
Virsmas apstrāde: Signature 50% Granito Bianco + 50% Bianco Carrara
Piezīmes: Segumu materiālus saskaņot ar ainavu arhitektu un pasūtītāju!</t>
  </si>
  <si>
    <t>SIA “BRIKERS LATVIJA” bruģa paraugi
Produkta kods:BERMUDA CLASSIC
Izmēri: 200×200×200×80mm, ar fāzi
Krāsa: pelēka
Virsmas apstrāde: gluda
Piezīmes: Segumu materiālus saskaņot ar ainavu arhitektu un pasūtītāju!</t>
  </si>
  <si>
    <t>SIA “BRIKERS LATVIJA” bruģa paraugi
Produkta kods:BERMUDA CLASSIC
Izmēri: 200×200×200×80mm, ar fāzi
Krāsa: pelēka
Virsmas apstrāde: Signature Granito Grigio
Piezīmes: Segumu materiālus saskaņot ar ainavu arhitektu un pasūtītāju!</t>
  </si>
  <si>
    <t>SIA "EVERGREEN" plāksnes paraugs
Krāsa: melns bazalts (black basalt) 
Virsmas apstrāde: dedzināts
Izmēri: 600×600×600x80mm
Piezīmes: Segumu materiālus saskaņot ar ainavu arhitektu un pasūtītāju!</t>
  </si>
  <si>
    <t>SIA "Easy Pave" seguma paraugs
Seguma specifikāciju skatīt TS-CD
Dažādu seguma toņu paraugi
Piezīmes: Segumu materiālus saskaņot ar ainavu arhitektu un pasūtītāju!</t>
  </si>
  <si>
    <t>Paredzēt saglabājamo augu saudzīgu izrakšanu, sagatavošanu pārstādīšanai, uzgalbāšanu (laistīšana) un augu iestādīšanu atpakaļ. Primāri saglabājamie augi - krūmi (hortenzijas, spirejas, rozes) un daudzgadīgie lakstaugi.</t>
  </si>
  <si>
    <t xml:space="preserve">Paredzēt saglabājamo augu saudzīgu saglabāšana dobes korekcijā. Sakaskaņot AU kārtā ar pasūtītāju un ainavu arhitektu! </t>
  </si>
  <si>
    <t>Lietusūdeņu attīrīšanas ietaises ACO Oleopator-BYPASS-C-FST-15/150/3000 komplektā ar smilšu ķērāju un paraugu ņemšanas aku</t>
  </si>
  <si>
    <t>Aku vāki centrālajā daļā - iezeminātie zem jaunā seguma</t>
  </si>
  <si>
    <t>Esošā grāvja pārtīrīšana no katras cauruļu izplūdes 10 m uz abām pusēm</t>
  </si>
  <si>
    <t>Elektrometināma diametru pāreja DN100/65</t>
  </si>
  <si>
    <t>Elektrometināms līkums DN63/31⁰</t>
  </si>
  <si>
    <t>Elektrometināms līkums DN63/18⁰</t>
  </si>
  <si>
    <t>Elektrometināms līkums DN63/23⁰</t>
  </si>
  <si>
    <t>Elektrometināms līkums DN63/72⁰</t>
  </si>
  <si>
    <t>Elektrometināms līkums DN63/84⁰</t>
  </si>
  <si>
    <t>El.met. savienojošā dubultuzmava OD32</t>
  </si>
  <si>
    <t>El.met. savienojošā dubultuzmava DN160</t>
  </si>
  <si>
    <t>Betona C20/35 iestrāde akām, tamponāžai, hermetizācijai un citām vajadzībām</t>
  </si>
  <si>
    <t>Savienojošā dubultuzmava DN160</t>
  </si>
  <si>
    <t>Gala noslēgs DN160</t>
  </si>
  <si>
    <t>Gaismeklis ARTERA LED ED DALI 7650lm/730 IP66 O14 pelēks (gray) II kl. 49.0 W 7650 lm 3000K (LUG Light Factory) 1</t>
  </si>
  <si>
    <t>Gaismeklis ARTERA LED ED DALI 7650lm/730 IP66 O15 pelēks (gray) II kl. 49.0 W 7650 lm 3000K (LUG Light Factory) 2</t>
  </si>
  <si>
    <t>Gaismeklis ARTERA LED ED DALI 10350lm/730 IP66 O14 pelēks (gray) II kl. 68.0 W 10350 lm 3000K (LUG Light Factory) 4</t>
  </si>
  <si>
    <t>Kabelis 1kV, trīsdzīslu NYY-J-3x1,5</t>
  </si>
  <si>
    <t>Kabelis 1kV, trīsdzīslu NYY-J-3x4</t>
  </si>
  <si>
    <t>Kabelis 1kV, piecdzīslu NYY-J-5x4</t>
  </si>
  <si>
    <t>Kabelis 1kV, piecdzīslu NYY-J-5x6</t>
  </si>
  <si>
    <t>Kabelis 1kV, piecdzīslu NYY-J-5x10</t>
  </si>
  <si>
    <t>Kabelis 1kV, piecdzīslu NYY-J-5x16</t>
  </si>
  <si>
    <t>1.kārta Pašvaldība</t>
  </si>
  <si>
    <t xml:space="preserve">SIA "TET"  kabeļu  kanālu  demontāža </t>
  </si>
  <si>
    <t xml:space="preserve">Esoša  kabeļa  izvilkšana no  kanāliem  ( vara kabelis) </t>
  </si>
  <si>
    <t xml:space="preserve">Esoša  kabeļa  izvilkšana no  kanāliem  ( optiskais kabelis) </t>
  </si>
  <si>
    <t xml:space="preserve">Vara kabeļu ieguldīšana kab. kan., tilpums virs 100x2 </t>
  </si>
  <si>
    <t>Sagatavošanas darbi kabeļa ievilkšanai brīvā, jaunizbūvētā kabeļu kanalizācijā</t>
  </si>
  <si>
    <t>Maģistrālo kabeļu pāru montāža paralēlā uzmavā, kabeļa tilpums 400x2, izmantojot 10x2 savienošanas moduli, ieskaitot kabeļu atzarojumus</t>
  </si>
  <si>
    <t>Maģistrālo kabeļu uzmavas montāža, kabeļiem ar kopējo tilpumu virs 100x2, kabeļu skaits līdz 3 kabeļiem</t>
  </si>
  <si>
    <t>Vara kabeļi</t>
  </si>
  <si>
    <t>Optiskie kabeļi</t>
  </si>
  <si>
    <t>Optiskā kabeļa iepūšana kabeļu kanalizācijas caurulē</t>
  </si>
  <si>
    <t>Uzmavas uzstādīšana un 2 optisko kabeļu iestrāde uzmavā (XOK tipa uzmava)</t>
  </si>
  <si>
    <t>Jauna 12F, 24F optiskā kabeļa pievienošana esošajai uzmavai</t>
  </si>
  <si>
    <t xml:space="preserve">Jauna 48F, 96F, 144F optiskā kabeļa pievienošana esošajai uzmavai </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</si>
  <si>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</si>
  <si>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</si>
  <si>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</si>
  <si>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Optiskā kabeļa uzmavas montāža un kabeļa mērījumi, 24 dzīslu optiskais kabelis                                                              (uzmava)</t>
  </si>
  <si>
    <t>Optiskā kabeļa uzmavas montāža un kabeļa mērījumi, 96 dzīslu optiskais kabelis                                                              (uzmava)</t>
  </si>
  <si>
    <t>Pazemes kab.400x2x0,5, želeja pildījums</t>
  </si>
  <si>
    <t>Uzmavas komplekts XAGA 550,  92/25-500**</t>
  </si>
  <si>
    <t>10 pāru savienojuma mod.(želejas pild.)</t>
  </si>
  <si>
    <t>10 p. Paral.piesl. papildus modulis</t>
  </si>
  <si>
    <t>**  tipu precizēt montāžas gaitā</t>
  </si>
  <si>
    <t>SIA TET kabeļu pārslēgšana (optiskie  kabeļi)</t>
  </si>
  <si>
    <t>Opt.pazemes kab.24F FYOVD2PMU 2x12xSML</t>
  </si>
  <si>
    <t>Opt.pazemes kab.96 FZOMU-SD 8x12 SML</t>
  </si>
  <si>
    <t>Opt.uzmava XOK 10307A (Prysmian/Draka)</t>
  </si>
  <si>
    <t xml:space="preserve">Opt.uzmava XOK 10307 </t>
  </si>
  <si>
    <t>Opt. tīrīšanas salvete(Nitto)</t>
  </si>
  <si>
    <t>1.kārta Privātīpašums</t>
  </si>
  <si>
    <t xml:space="preserve">Darbi </t>
  </si>
  <si>
    <t>Privātīpašums</t>
  </si>
  <si>
    <t>Pašvaldība</t>
  </si>
  <si>
    <t xml:space="preserve">Kabeļi </t>
  </si>
  <si>
    <t>%</t>
  </si>
  <si>
    <t>TP pārbūve (B041, pēc TN Nr.30AT00-04/TN-49154)</t>
  </si>
  <si>
    <t>Darbu izmaksas</t>
  </si>
  <si>
    <t>Transformatora ZS kabeļu saites montāža līdz četriem 240- 300 mm2 viendzīslu kabeļiem - esošie kabeli</t>
  </si>
  <si>
    <t xml:space="preserve"> tek.m</t>
  </si>
  <si>
    <t>VS balsta horizontālās vai vert. traverses montāža</t>
  </si>
  <si>
    <t>VS balsta atsaites montāža</t>
  </si>
  <si>
    <t>PAS (SAX) vada montāža</t>
  </si>
  <si>
    <t>v.v/km</t>
  </si>
  <si>
    <t>Atsaites pieslegšana esošam zemējuma vadam</t>
  </si>
  <si>
    <t>Materiālu izmaksas</t>
  </si>
  <si>
    <t>Traversa gala balstam, horizontāla, attālums starp vadiem 1250mm</t>
  </si>
  <si>
    <t>Piekarizolators, kompozītais, 24kV</t>
  </si>
  <si>
    <t>Nozarspaile AL 16-95/AL 16-95 mm2, 1-20kV</t>
  </si>
  <si>
    <t>Spaile, kopņu 16-70mm2 Al</t>
  </si>
  <si>
    <t>Stieple alumīnija, atlaidināta 16mm2</t>
  </si>
  <si>
    <t>Vads, pārklāts, CCST70</t>
  </si>
  <si>
    <t>Atsaites komplekts ar izolatoru, troses garums 16.5m</t>
  </si>
  <si>
    <t>Enkura komplekts, stienis un enkurs</t>
  </si>
  <si>
    <t>Atsaites zemējuma komplekts</t>
  </si>
  <si>
    <t>20kV GVL izbūve (B041, pēc TN Nr.30AT00-04/TN-49154)</t>
  </si>
  <si>
    <t>Tranšeja horizontālam zemēšanas kontūram</t>
  </si>
  <si>
    <t>Teritorijas labiekārtošana</t>
  </si>
  <si>
    <t>GL atdalītāja montāža</t>
  </si>
  <si>
    <t>Horizontālā zemētāja montāža tranšejā</t>
  </si>
  <si>
    <t>Vertikālā zemētāja dziļumā līdz 5 m montāža</t>
  </si>
  <si>
    <t>Darbu izmaksas (demontāžas darbi)</t>
  </si>
  <si>
    <t>VS starpbalsta (I-balsta) demontāža</t>
  </si>
  <si>
    <t>VS A-veida balsta demontāža</t>
  </si>
  <si>
    <t>VS enkurbalsta (3-kāju) demontāža</t>
  </si>
  <si>
    <t xml:space="preserve">VS dzelzbetona pastaba demontāža </t>
  </si>
  <si>
    <t>VS vadu demontāža</t>
  </si>
  <si>
    <t>VS pārejas vadu demontāža abos balstos</t>
  </si>
  <si>
    <t>vads</t>
  </si>
  <si>
    <t>Atdalītājs, slodzes ar 3 izolatoriem uz fāzi, ar vienu zemēšanas nazi kustīgā kontakta pusē, uzstadīšanai vienstatņa balstā, vertikāls nažu novietojums, viena ienākošā līnija, SA21-3-1Z-VGV-A</t>
  </si>
  <si>
    <t>Tapizolators porcelāna, SDI vītne, tiešai montāžai uz tapas, 24 kV</t>
  </si>
  <si>
    <t>Spaile, kopņu 70-240mm2 Al</t>
  </si>
  <si>
    <t>Atgāžņa mezgls, metāla</t>
  </si>
  <si>
    <t>Balstu cepure, 240 mm</t>
  </si>
  <si>
    <t>Bultskrūve M20x500 ar 2 paplāksnēm un uzgriezni, cinkota</t>
  </si>
  <si>
    <t>Rīģelis, koka, L=1000mm, d=160mm</t>
  </si>
  <si>
    <t>Rīģelis, koka, L=430mm, d=160mm</t>
  </si>
  <si>
    <t>Stabs, koka, III klase, 11m</t>
  </si>
  <si>
    <t xml:space="preserve">Pārejas nozarspaile SL 4.26 </t>
  </si>
  <si>
    <t>Spaiļu izolācijas apvalks SP 15</t>
  </si>
  <si>
    <t>Kabeļu kurpe 1kV presējama 35mm2</t>
  </si>
  <si>
    <t>Zemējuma savienotāja plāksne (balsts)</t>
  </si>
  <si>
    <t>Zemētājvads Al (A-35mm2 vai AT-35mm2)</t>
  </si>
  <si>
    <t>Skava zemējuma izvadam</t>
  </si>
  <si>
    <t>Elektrods zemējuma, cinkots tērauds ar iespēju pagarināt, d=16 mm, 1.5m</t>
  </si>
  <si>
    <t>Zemējuma plakandzelzis, cinkots 4x40 mm</t>
  </si>
  <si>
    <t>Izvads zemējuma, daļēji cinkots tērauds, d=10 mm, 2.7m</t>
  </si>
  <si>
    <t>Spaile zemējuma, universāla, cinkotam metālam, zemējuma elektroda d=20 mm savienošanai ar stiepli d=8-10 mm vai plakandzelzi 4x40 mm</t>
  </si>
  <si>
    <t>Lenta zemējuma kontūra savienojumu hermetizācijai</t>
  </si>
  <si>
    <t>Detaļa elektroda d=16 mm pagarināšanai, cinkota</t>
  </si>
  <si>
    <t>Elektroda uzgalis, iesišanai zemē</t>
  </si>
  <si>
    <t>Tranšeja - bedre kabeļa vai citu apakšzemes komunikāciju apsekošanai (šurfēšana)</t>
  </si>
  <si>
    <t>Tranšejas rakšana un aizbēršana viena līdz divu kabeļu (caurules) gūldīšanai 0.7m dziļumā</t>
  </si>
  <si>
    <t>Tranšejas rakšana un aizbēršana viena līdz divu kabeļu (caurules) gūldīšanai 1m dziļumā</t>
  </si>
  <si>
    <t>Bruģa (flizes) klājuma ieklāšana</t>
  </si>
  <si>
    <t>Grants seguma brauktuves ieklāšana</t>
  </si>
  <si>
    <t>Brauktuves šķembu seguma izbūve (sagatavošana asfaltēšanai, būvbedres platumā)</t>
  </si>
  <si>
    <t>Brauktuves asfaltbetona seguma atjaunošana (apakškārtas, sasaistes kārtas un dilumkārtas izbūve būvbedres platumā)</t>
  </si>
  <si>
    <t>Ietves šķembu seguma izbūve (sagatavošana asfaltēšanai, būvbedres platumā)</t>
  </si>
  <si>
    <t>Ietves asfaltbetona seguma atjaunošana (dilumkārtas izbūve būvbedres platumā)</t>
  </si>
  <si>
    <t>Bruģa (flizes) klājuma demontāža</t>
  </si>
  <si>
    <t>Ielu (brauktuvju) asfaltbetona seguma demontāža (apakškārtas, sasaistes kārtas un dilumkārtas demontāža būvbedres platumā)</t>
  </si>
  <si>
    <t>Ietves asfaltbetona seguma demontāža (dilumkārtas demontāža būvbedres platumā)</t>
  </si>
  <si>
    <t>20kV KL izbūve (B041, pēc TN Nr.30AT00-04/TN-49154)</t>
  </si>
  <si>
    <t>Tranšejas rakšana un aizbēršana viena līdz divu kabeļu (caurules) gūldīšanai 0.7m dziļumā ar rokām</t>
  </si>
  <si>
    <t>Kabeļu aizsargcaurules d=125 līdz 160 mm ieguldīšana gatavā tranšejā</t>
  </si>
  <si>
    <t>PEHD caurules d=110 līdz 160 mm horizontāla urbšana-caurvilkšana</t>
  </si>
  <si>
    <t>Ietves asfaltbetona seguma papildus atjaunošana (dilumkārtas izbūve)</t>
  </si>
  <si>
    <t>VS 3 dzīslu kabeļa 120 - 240 mm2 ieguldīšana gatavā tranšejā</t>
  </si>
  <si>
    <t>VS 3 dzīslu kabeļa 120 - 240 mm2 montāža caurulē</t>
  </si>
  <si>
    <t>VS 3 dzīslu kabeļa 120 - 240 mm2 montāža pa koka balstu</t>
  </si>
  <si>
    <t>VS 1 dzīslu plastmasas izolācijas kabeļa  no 120 mm2  gala apdare balstā</t>
  </si>
  <si>
    <t>VS pārsprieguma novadītāja montāža balstā</t>
  </si>
  <si>
    <t>Ietves asfaltbetona seguma papildus demontāža (dilumkārtas demontāža)</t>
  </si>
  <si>
    <t>Kabelis 20kV viendzīslas ar stiepļu ekrānu Al 3x1x240/25</t>
  </si>
  <si>
    <t>Gala apdare 20kV ārtipa, 1-dzīslu kabelim ar stiepļu ekrānu</t>
  </si>
  <si>
    <t>Aizsargprofils kabelim, plastmasas</t>
  </si>
  <si>
    <t>Gala vāks, caurulei</t>
  </si>
  <si>
    <t>Caurule, gofrēta 450N, d=160</t>
  </si>
  <si>
    <t>Caurule, gofrēta 750N, d=160</t>
  </si>
  <si>
    <t>Caurule, caurdures 1250N, d=110 - rezerves</t>
  </si>
  <si>
    <t>Caurule, caurdures 1250N, d=160</t>
  </si>
  <si>
    <t>Signāllenta kabeļlīnijai, platums 125 mm</t>
  </si>
  <si>
    <t>Pārsprieguma novadītājs, metāloksīda, 24kV</t>
  </si>
  <si>
    <t>Kabeļa un gaisvada savienotājspaile FK 300</t>
  </si>
  <si>
    <t>Instalācijas kabeļskava</t>
  </si>
  <si>
    <t>Distances sprādze vs kabeļu (d=45-100mm) montāžai uz koka balstiem</t>
  </si>
  <si>
    <t>Aizsargcaurules distanskava, tips 1060</t>
  </si>
  <si>
    <t>Pārsprieguma izlādņu, izolatoru stiprinājums 20kV balstā</t>
  </si>
  <si>
    <t>Aizsargs kabelim d&gt;110mm (3x240mm2, Wisky), stiprināms pie balsta</t>
  </si>
  <si>
    <t>0.4kV GVL izbūve (T24122 Z11, pēc TN Nr.30AT00-04/TN-49154)</t>
  </si>
  <si>
    <t xml:space="preserve">Krūmu izciršana, sakņu izraušana </t>
  </si>
  <si>
    <t>ZS atsaites montāža</t>
  </si>
  <si>
    <t>ZS kāšu ar izolatoru vai āķa montāža esošā balstā</t>
  </si>
  <si>
    <t>Zemēšanas vada montāža pa balstu</t>
  </si>
  <si>
    <t>balsts</t>
  </si>
  <si>
    <t>Vertikālā zemētāja dziļumā  līdz 5 m montāža</t>
  </si>
  <si>
    <t>ZS starpbalsta (I-balsta) demontāža</t>
  </si>
  <si>
    <t>ZS atgāžņa demontāža</t>
  </si>
  <si>
    <t>ZS atsaites demontāža</t>
  </si>
  <si>
    <t>Kabeļa AMKA demontāža</t>
  </si>
  <si>
    <t>km</t>
  </si>
  <si>
    <t>Piekarāķis, caurejošs stabam M16, L=240mm, AK-5</t>
  </si>
  <si>
    <t>Enkurspaile, piekarkabeļa neitrāle 25-50 mm2</t>
  </si>
  <si>
    <t>Vadu kūļa savilce</t>
  </si>
  <si>
    <t>Atsaites komplekts troses garums 11m</t>
  </si>
  <si>
    <t xml:space="preserve">Skava āķa zemēšanai </t>
  </si>
  <si>
    <t>Bultskrūve M8x40 ar uzgriezni</t>
  </si>
  <si>
    <t>Skava balstu zemējumiem</t>
  </si>
  <si>
    <t>El. balsta zemējuma komplekts</t>
  </si>
  <si>
    <t>0.4kV KL izbūve (T24122 Z11, pēc TN Nr.30AT00-04/TN-49154)</t>
  </si>
  <si>
    <t>Kabeļu aizsargcaurules d=līdz 110 mm ieguldīšana gatavā tranšejā</t>
  </si>
  <si>
    <t>PEHD caurules d=70 līdz 110 mm horizontāla urbšana-caurvilkšana</t>
  </si>
  <si>
    <t>ZS kabeļa no 50 līdz 150 mm2 ieguldīšana gatavā tranšejā</t>
  </si>
  <si>
    <t>ZS kabeļa no 50 līdz 150 mm2 ievēršana caurulē</t>
  </si>
  <si>
    <t>ZS kabeļa (visu šķērsgriezumu) montāža pa koka balstu</t>
  </si>
  <si>
    <t>ZS plastmasas izolācijas kabeļa no 50 līdz 150 mm2 gala apdare</t>
  </si>
  <si>
    <t>Kabelis 1kV četrdzīslu Al 4x150</t>
  </si>
  <si>
    <t>Gala apdare 1kV, četrdzīslu kabelim</t>
  </si>
  <si>
    <t>Caurule, gofrēta 450N, d=110</t>
  </si>
  <si>
    <t>Caurule, gofrēta 750N, d=110</t>
  </si>
  <si>
    <t>Caurule, caurdures 1250N, d=110</t>
  </si>
  <si>
    <t>Distances nagla zs kabeļa (d=12-45mm) montāžai uz koka balstiem</t>
  </si>
  <si>
    <t>Aizsargs kabelim d&gt;60mm (4x95/240mm2), stiprināms pie balsta</t>
  </si>
  <si>
    <t>Caurdurspaile Al 16-95 uz Al 2.5-95, Cu 1.5-70 mm2, 1kV</t>
  </si>
  <si>
    <t>0.4kV KL izbūve (T20411 Z4, Z8, pēc TN Nr.30AT00-04/TN-48189)</t>
  </si>
  <si>
    <t>Tranšeja - bedre ZS uzmavām</t>
  </si>
  <si>
    <t>Tranšejas rakšana un aizbēršana viena līdz divu kabeļu (caurules) gūldīšanai 0.7m dziļumā - dem. kabeļiem</t>
  </si>
  <si>
    <t>Tranšejas rakšana un aizbēršana viena līdz divu kabeļu (caurules) gūldīšanai 0.7m dziļumā ar rokām - pārnestiem kabeļiem</t>
  </si>
  <si>
    <t>Ekspluatācijā esoša kabeļa pārcelšana - zem sprieguma</t>
  </si>
  <si>
    <t>Ekspluatācijā esoša kabeļa kabeļa pārcelšana - bez sprieguma</t>
  </si>
  <si>
    <t>Plātnes seguma ietves ieklāšana</t>
  </si>
  <si>
    <t>ZS kabeļa līdz 35 mm2 ieguldīšana gatavā tranšejā</t>
  </si>
  <si>
    <t>ZS kabeļa 185 mm2 un lielāka ieguldīšana gatavā tranšejā</t>
  </si>
  <si>
    <t>ZS kabeļa līdz 35 mm2 ievēršana caurulē</t>
  </si>
  <si>
    <t>ZS kabeļa 185 mm2 un lielāka ievēršana caurulē</t>
  </si>
  <si>
    <t>ZS kabeļa 185 mm2 un lielāka ievēršana caurulē - esoša caurule</t>
  </si>
  <si>
    <t xml:space="preserve">ZS plastmasas izolācijas kabeļa līdz 35 mm2 gala apdare </t>
  </si>
  <si>
    <t>ZS plastmasas izolācijas kabeļa 185 mm2  un lielāka gala apdare</t>
  </si>
  <si>
    <t xml:space="preserve">ZS plastmasas izolācijas kabeļa 185 mm2 un lielāka savienošanas uzmavas montāža </t>
  </si>
  <si>
    <t>Visu spriegumu esošo kabeļu mehāniskā aizsardzība ar dalīto cauruli</t>
  </si>
  <si>
    <t>Lielformāta plātnes segumu demontāža (noņemšana)</t>
  </si>
  <si>
    <t>ZS kabeļa demontāža</t>
  </si>
  <si>
    <t>Kabelis 1kV četrdzīslu Al 4x240</t>
  </si>
  <si>
    <t>Kabelis 1kV četrdzīslu Al 4x35</t>
  </si>
  <si>
    <t>Kabeļu kurpe 1kV presējama 240mm2</t>
  </si>
  <si>
    <t>Savienošanas uzmava 1kV četrdzīslu kabelim</t>
  </si>
  <si>
    <t>Caurule, dalāma 450N, d=110</t>
  </si>
  <si>
    <t>Caurule, dalāma 750N, d=110</t>
  </si>
  <si>
    <t>Signāllenta kabeļlīnijai, platums 125 mm - pārnestiem kabeļiem</t>
  </si>
  <si>
    <t>Signāllenta kabeļlīnijai, platums 125 mm - saliekamam caurulēm</t>
  </si>
  <si>
    <t>Citi darbi</t>
  </si>
  <si>
    <t>EPL vai sarkanās līnijas nospraušana</t>
  </si>
  <si>
    <t>EPL digitālā uzmērīšana</t>
  </si>
  <si>
    <t>Demontējamās elektrolīnijas uzmērīšana</t>
  </si>
  <si>
    <t>Lokālā tāme Nr.1,10</t>
  </si>
  <si>
    <t>TP pārbūve (pēc TN Nr.106151248)</t>
  </si>
  <si>
    <t>Kabeļu plauktu montāža</t>
  </si>
  <si>
    <t>VS 1 dzīslu kabeļa 35 - 240 mm2 montāža ar skavām pa sienu, griestiem, vai iesiet trosē</t>
  </si>
  <si>
    <t xml:space="preserve">VS 1 dzīslu plastmasas izolācijas kabeļa līdz 95 mm2 gala apdare </t>
  </si>
  <si>
    <t>Drošinātāju uzstādīšana</t>
  </si>
  <si>
    <t>Kabeļu ieeju noblīvēšana</t>
  </si>
  <si>
    <t>Kopnes montāža (TP,SP/FP, AST)</t>
  </si>
  <si>
    <t>VS iekštipa slodzes slēdža uzstādīšana</t>
  </si>
  <si>
    <t xml:space="preserve">VS drošinātāju komplekta uzstādīšana </t>
  </si>
  <si>
    <t>Transformatora ar jaudu 100 - 400 kVA montāža iekštelpu sadalietaisē</t>
  </si>
  <si>
    <t>Horizontālā zemētāja montāža telpās</t>
  </si>
  <si>
    <t>Caurumu lielāka par 30 mm urbšana līdz 1 m</t>
  </si>
  <si>
    <t>Sietveida nožogojuma demontāža</t>
  </si>
  <si>
    <t>VS iekštipa atdalītāja / slodzes slēdža demontāža</t>
  </si>
  <si>
    <t>VS caurvadu izolatora demontāža</t>
  </si>
  <si>
    <t>Kabelis 20kV viendzīslas ar stiepļu ekrānu Al 3x1x50/16</t>
  </si>
  <si>
    <t>Gala apdare 20kV iekštipa, 1-dzīslu kabelim ar stiepļu ekrānu (3 fāzem)</t>
  </si>
  <si>
    <t>Kabeļu kurpe 20kV presējama 300mm2</t>
  </si>
  <si>
    <t>Sadales transformators 21/0.42kV, 400kVA, Dyn11</t>
  </si>
  <si>
    <t>Drošinātājs 10/24kV 25A EN 60282 442mm</t>
  </si>
  <si>
    <t>Slodzes slēdzis, iekštipa, 24 kV, 400 A, ar vidsprieguma drošinātājiem un zem. nazi, tipveida piedziņa standarta izmēra ligzdām</t>
  </si>
  <si>
    <t>Kabelis 1kV viendzīslas Cu 1x240</t>
  </si>
  <si>
    <t>Gala apdare 1kV iekštipa, 1-dzīslu kabelim</t>
  </si>
  <si>
    <t>Drošinātājs NH4a, gTr, 400 kVA</t>
  </si>
  <si>
    <t>Drošinātājs NH2, gL/gG, 250A</t>
  </si>
  <si>
    <t>Kabeļu ieeju noblīvējums</t>
  </si>
  <si>
    <t>Kabeļu plaukts instalācijas, B=400mm</t>
  </si>
  <si>
    <t>Kabeļu plaukts stiprinājuma materiāli</t>
  </si>
  <si>
    <t>Zemētājvads Cu-16mm2 (izvadiem, savienošanai) - palukta, ramja zemējumam</t>
  </si>
  <si>
    <t>Zemētājvads Cu 35-50mm2 (izvadiem, savienošanai) - transformatora zemējumam</t>
  </si>
  <si>
    <t>Kabeļu kurpe 1kV presējama 16mm2</t>
  </si>
  <si>
    <t>Kabeļu kurpe 1kV presējama 50mm2</t>
  </si>
  <si>
    <t>0.4kV KL izbūve (pēc TN Nr.106151248)</t>
  </si>
  <si>
    <t>Tranšejas rakšana un aizbēršana viena līdz divu kabeļu (caurules) gūldīšanai 1m dziļumā ar rokām</t>
  </si>
  <si>
    <t>ZS kabeļa 185 mm2 un lielāka montāža uz plauktiem, kabeļu tuneļos, kanālos</t>
  </si>
  <si>
    <t>ZS plastmasas izolācijas kabeļa 185 mm2 un lielāka gala apdare</t>
  </si>
  <si>
    <t xml:space="preserve">Elektroenerģijas ievada uzskaites sadalnes ar strāvmaiņiem uzstādīšana (piem. U6 tipa) </t>
  </si>
  <si>
    <t>Caurumu urbšana dziļumā virs 1 m, neatkarīgi no diametra</t>
  </si>
  <si>
    <t>Caurules montāža ēkas pamatos, sienā</t>
  </si>
  <si>
    <t>Caurule, gofrēta 450N, d=110 - el. sadale</t>
  </si>
  <si>
    <t>Caurule, gofrēta 450N, d=110 (pēc uzskaite)</t>
  </si>
  <si>
    <t xml:space="preserve">Caurule, gofrēta 450N, d=110 </t>
  </si>
  <si>
    <t>Drošinātāja nazis NH2,  400A</t>
  </si>
  <si>
    <t>Sadalne uzskaites, gabarīts 6, Inom 400A, (iespējams uzstādīt strāvmaiņus uz kopnēm), U6-1/400-250/5</t>
  </si>
  <si>
    <t>Pamatne sadalnēm ar gabarītu 6, P6</t>
  </si>
  <si>
    <t>l</t>
  </si>
  <si>
    <t>Zemējuma komplekts sadalnei</t>
  </si>
  <si>
    <t>ELT-ST- Esošo elektroapgādes tīklu pārbūve Rīgas un Līvzemes ielās, Salaspilī</t>
  </si>
  <si>
    <t>ELT-ST- Jauns elektroapgādes pieslēgums Līvzemes iela 8, Salaspilī</t>
  </si>
  <si>
    <t xml:space="preserve">Sastādīja: </t>
  </si>
  <si>
    <t>2024. gada ____________</t>
  </si>
  <si>
    <t>Līvzemes iela, Vītolu iela, Mazā vītolu iela, Rīgas iela, Salaspils</t>
  </si>
  <si>
    <t xml:space="preserve">Minerālmateriālu maisījums 0/45, N-III klase (h=15cm) (ietvēs) </t>
  </si>
  <si>
    <t>39a</t>
  </si>
  <si>
    <t>Auglīgā augsne 50% + min.materiāla maisījums (fr.0/45) N-III klase 50% (h=15cm), sk. arī zemes klātnes pozīciju 2.2</t>
  </si>
  <si>
    <r>
      <rPr>
        <b/>
        <sz val="12"/>
        <color theme="1"/>
        <rFont val="Times New Roman"/>
        <family val="1"/>
        <charset val="186"/>
      </rPr>
      <t>K1.S1 - Sols ar atzveltni un izbūve</t>
    </r>
    <r>
      <rPr>
        <sz val="12"/>
        <color theme="1"/>
        <rFont val="Times New Roman"/>
        <family val="1"/>
        <charset val="186"/>
      </rPr>
      <t xml:space="preserve">
Ražotājs: SIA "Odukalns design" vai analogs
Produkta kods: Hardwood sols - ODK058-3
Izmērs: augstums 770mm; platums 650mm; garums 3000mm.*
Krāsa: Koka tonis - dabīgs. Metāls - (RAL6013) 
Materiāls: metāla konstrukcija -tērauda metāls gruntēts ar cinku saturošu pulverkrāsu - gruntskrāsu "Primax Protect" un pulverkrāsots ar "Sahara protect" tehnoloģiju (īpaša noturība pret mehāniskiem bojājumiem).Koka konstrukcija - FSC sertificēti tropu dzelzskoka gulšņi. 100% pārstrādāti. 
Montāža: Skrūvējams pie iepriekš sagatavotas betona pamatnes, atbilstoši ražotāja rekomendācijām.
Piezīmes: Pirms elementu pasūtīšanas metāla detaļu krāsu paraugus saskaņot ar ainavu arhitektu un pasūtītāju (RAL6013) (RAL 1000) (RAL 1020)!</t>
    </r>
  </si>
  <si>
    <r>
      <rPr>
        <b/>
        <sz val="12"/>
        <color theme="1"/>
        <rFont val="Times New Roman"/>
        <family val="1"/>
        <charset val="186"/>
      </rPr>
      <t>K1.S1USB - Sols ar atzveltni un USB uzlādes vietu un izbūve</t>
    </r>
    <r>
      <rPr>
        <sz val="12"/>
        <color theme="1"/>
        <rFont val="Times New Roman"/>
        <family val="1"/>
        <charset val="186"/>
      </rPr>
      <t xml:space="preserve">
Ražotājs: SIA "Odukalns design" vai analogs
Produkta kods: Hardwood sols ar USB uzlādes vietām - ODK058-3
USB uzlādes elemenra kods: ODK058-26
Izmērs: augstums 770mm; platums 650mm; garums 3000mm.*
Krāsa: Koka tonis - dabīgs. Metāls -  (RAL6013) 
Materiāls: metāla konstrukcija -tērauda metāls gruntēts ar cinku saturošu pulverkrāsu - gruntskrāsu "Primax Protect" un pulverkrāsots ar "Sahara protect" tehnoloģiju (īpaša noturība pret mehāniskiem bojājumiem).Koka konstrukcija - FSC sertificēti tropu dzelzskoka gulšņi. 100% pārstrādāti. 
Montāža: Skrūvējams pie iepriekš sagatavotas betona pamatnes, atbilstoši ražotāja rekomendācijām.
Piezīmes: Pirms elementu pasūtīšanas metāla detaļu krāsu paraugus saskaņot ar ainavu arhitektu un pasūtītāju (RAL6013) (RAL 1000) (RAL 1020)!</t>
    </r>
  </si>
  <si>
    <r>
      <rPr>
        <b/>
        <sz val="12"/>
        <color theme="1"/>
        <rFont val="Times New Roman"/>
        <family val="1"/>
        <charset val="186"/>
      </rPr>
      <t>K1.S2 - Modulāra mēbeļu sistēma liela un izbūve</t>
    </r>
    <r>
      <rPr>
        <sz val="12"/>
        <color theme="1"/>
        <rFont val="Times New Roman"/>
        <family val="1"/>
        <charset val="186"/>
      </rPr>
      <t xml:space="preserve">
MEET ME! modulāra mēbeļu sistēma pilsētvidei
Komplekts lielais: 3,55x4,05x1,15 m*
Materiāls: Materiāls: metāla konstrukcija -tērauda metāls gruntēts ar cinku saturošu pulverkrāsu - gruntskrāsu "Primax Protect" un pulverkrāsots ar "Sahara protect" tehnoloģiju (īpaša noturība pret mehāniskiem bojājumiem).Koka konstrukcija - FSC sertificēti tropu dzelzskoka gulšņi. 100% pārstrādāti.
Krāsa: Koka tonis - dabīgs. Metāls -  (RAL 3020).
Dizainere: Ligita Breģe
Izgatavojams pēc pasūtījuma.
Ražotājs: SIA "Odukalns design" vai analogs
Piezīmes: Tehnisko risinājumu, mezglus un stiprinājumus saskaņot ar elementa dizaineri AU kārtā.</t>
    </r>
  </si>
  <si>
    <r>
      <rPr>
        <b/>
        <sz val="12"/>
        <color theme="1"/>
        <rFont val="Times New Roman"/>
        <family val="1"/>
        <charset val="186"/>
      </rPr>
      <t>K1.S3 - Modulāra mēbeļu sistēma maza un izbūve</t>
    </r>
    <r>
      <rPr>
        <sz val="12"/>
        <color theme="1"/>
        <rFont val="Times New Roman"/>
        <family val="1"/>
        <charset val="186"/>
      </rPr>
      <t xml:space="preserve">
MEET ME! modulāra mēbeļu sistēma pilsētvidei
Komplekts mazais: 1,50x1,50x1,15m*
Materiāls: metāla konstrukcija -tērauda metāls gruntēts ar cinku saturošu pulverkrāsu - gruntskrāsu "Primax Protect" un pulverkrāsots ar "Sahara protect" tehnoloģiju (īpaša noturība pret mehāniskiem bojājumiem).Koka konstrukcija - FSC sertificēti tropu dzelzskoka gulšņi. 100% pārstrādāti.
Krāsa: Koka tonis - dabīgs. Metāls -  (RAL 3020).
Dizainere: Ligita Breģe
Izgatavojams pēc pasūtījuma.
Ražotājs: SIA "Odukalns design" vai analogs
Piezīmes: Tehnisko risinājumu, mezglus un stiprinājumus saskaņot ar elementa dizaineri AU kārtā.</t>
    </r>
  </si>
  <si>
    <r>
      <rPr>
        <b/>
        <sz val="12"/>
        <color theme="1"/>
        <rFont val="Times New Roman"/>
        <family val="1"/>
        <charset val="186"/>
      </rPr>
      <t>K1.S4.1 - Vienvietīgais sols bez atzveltnes un izbūve</t>
    </r>
    <r>
      <rPr>
        <sz val="12"/>
        <color theme="1"/>
        <rFont val="Times New Roman"/>
        <family val="1"/>
        <charset val="186"/>
      </rPr>
      <t xml:space="preserve">
Ražotājs: SIA "Odukalns design" vai analogs
Produkta kods: Hardwood sols - ODK058-25
Krāsa: Koka tonis - dabīgs. Metāls - (RAL6013) 
Izmērs: augstums 450mm; platums 600mm; garums 600mm *
Materiāls: metāla konstrukcija -tērauda metāls gruntēts ar cinku saturošu pulverkrāsu - gruntskrāsu "Primax Protect" un pulverkrāsots ar "Sahara protect" tehnoloģiju (īpaša noturība pret mehāniskiem bojājumiem).Koka konstrukcija - FSC sertificēti tropu dzelzskoka gulšņi. 100% pārstrādāti. 
Montāža: Skrūvējams pie iepriekš sagatavotas betona pamatnes, atbilstoši ražotāja rekomendācijām.
Piezīmes: Pirms elementu pasūtīšanas metāla detaļu krāsu paraugus saskaņot ar ainavu arhitektu un pasūtītāju (RAL6013) (RAL 1000) (RAL 1020)!
</t>
    </r>
  </si>
  <si>
    <r>
      <rPr>
        <b/>
        <sz val="12"/>
        <color theme="1"/>
        <rFont val="Times New Roman"/>
        <family val="1"/>
        <charset val="186"/>
      </rPr>
      <t>K1.S5 - Sols ar atzveltni un izbūve</t>
    </r>
    <r>
      <rPr>
        <sz val="12"/>
        <color theme="1"/>
        <rFont val="Times New Roman"/>
        <family val="1"/>
        <charset val="186"/>
      </rPr>
      <t xml:space="preserve">
Ražotājs:  "Mmcité" (mmcite.com) vai analogs
Produkta kods: LWD150
Materiāls: konstrukcija un kājas - tērauds; virsmas pārklājums - cinkots un krāsots; sēdvirsma un atzvelte - tropu cietkoksnes dēļiem (jatoba).  
Krāsa: gaiši pelēks metāls (RAL 7032); koks - neapstrādāta jatoba tropu cietkoksne.
Izmērs: augstums 790mm; platums 590mm; garums 3000mm*
Montāža: ar ķīmiskiem enkuriem pie iepriekš sagatavotas betona pamatnes (200x240x800mm) zem bruģakmens, atbilstoši ražotāja rekomendācijām. 
Piezīmes: Pirms elementu pasūtīšanas metāla detaļu krāsu paraugus saskaņot ar ainavu arhitektu un pasūtītāju (RAL 7032) (RAL 9002)!</t>
    </r>
  </si>
  <si>
    <r>
      <rPr>
        <b/>
        <sz val="12"/>
        <color theme="1"/>
        <rFont val="Times New Roman"/>
        <family val="1"/>
        <charset val="186"/>
      </rPr>
      <t>K1.S6 - Sols bez atzveltnes un izbūve</t>
    </r>
    <r>
      <rPr>
        <sz val="12"/>
        <color theme="1"/>
        <rFont val="Times New Roman"/>
        <family val="1"/>
        <charset val="186"/>
      </rPr>
      <t xml:space="preserve">
Ražotājs:  "Mmcité" (mmcite.com) vai analogs
Produkta kods: LWD200
Materiāls: konstrukcija un kājas - tērauds; virsmas pārklājums - cinkots un krāsots; sēdvirsma un atzvelte - tropu cietkoksnes dēļiem (jatoba).  
Krāsa: gaiši pelēks metāls (RAL 7032); koks - neapstrādāta jatoba tropu cietkoksne.
Izmērs: augstums 430mm; platums 530mm; garums 4500mm*
Montāža: ar ķīmiskiem enkuriem pie iepriekš sagatavotas betona pamatnes (200x240x800mm) zem bruģakmens, atbilstoši ražotāja rekomendācijām. 
Piezīmes: Pirms elementu pasūtīšanas metāla detaļu krāsu paraugus saskaņot ar ainavu arhitektu un pasūtītāju (RAL 7032) (RAL 9002)!</t>
    </r>
  </si>
  <si>
    <r>
      <rPr>
        <b/>
        <sz val="12"/>
        <color theme="1"/>
        <rFont val="Times New Roman"/>
        <family val="1"/>
        <charset val="186"/>
      </rPr>
      <t>K1.AU1 - Atkritumu urna un izbūve</t>
    </r>
    <r>
      <rPr>
        <sz val="12"/>
        <color theme="1"/>
        <rFont val="Times New Roman"/>
        <family val="1"/>
        <charset val="186"/>
      </rPr>
      <t xml:space="preserve">
Ražotājs:  "Mmcité" (mmcite.com) vai analogs
Produkta kods: NNK365 - ar lietus pārsegu, pelnu trauku
Materiāls: konstrukcija - tērauds, virsmas pārklājums - cinkots un pulverkrāsots, virsma matēta.
Krāsa: gaiši pelēks metāls (RAL6013)
Izmērs/ size: H=1050mm, G=920mm, P=680mm *
Montāža : ar ķīmiskiem enkuriem pie iepriekš sagatavotas betona pamatnes. (800x200x250mm) zem grants seguma vai bruģa virskārtas, atbilstoši ražotāja rekomendācijām.
Piezīme: Atkritumu konteiners ar lietus pārsegu un pelnu trauku. Atkritumu konteinera tilpums 50l. Pirms elementu pasūtīšanas metāla detaļu krāsu paraugus saskaņot ar ainavu arhitektu un pasūtītāju (RAL6013) (RAL 1000) (RAL 1020)!</t>
    </r>
  </si>
  <si>
    <r>
      <rPr>
        <b/>
        <sz val="12"/>
        <color theme="1"/>
        <rFont val="Times New Roman"/>
        <family val="1"/>
        <charset val="186"/>
      </rPr>
      <t>K1.AU2 - Atkritumu urnas šķirojamajiem atkritumiem un izbūve</t>
    </r>
    <r>
      <rPr>
        <sz val="12"/>
        <color theme="1"/>
        <rFont val="Times New Roman"/>
        <family val="1"/>
        <charset val="186"/>
      </rPr>
      <t xml:space="preserve">
Ražotājs:  "Mmcité" (mmcite.com) vai analogs
Produkta kods: NNK365 - ar lietus pārsegu, bez pelnu trauka
Materiāls: konstrukcija - tērauds, virsmas pārklājums - cinkots un pulverkrāsots, virsma matēta.
Krāsa: gaiši pelēks metāls (RAL6013)
Izmērs/ size: H=1050mm, G=920mm, P=680mm *
Montāža : ar ķīmiskiem enkuriem pie iepriekš sagatavotas betona pamatnes. (800x200x250mm) zem bruģa seguma virskārtas, atbilstoši ražotāja rekomendācijām.
Piezīme: Atkritumu konteiners ar lietus pārsegu. Atkritumu konteinera tilpums 50l. Šķirošanas piktogrammu uzlīmes pēc pašvaldības dizaina vadlīnijām. Pirms elementu pasūtīšanas metāla detaļu krāsu paraugus saskaņot ar ainavu arhitektu un pasūtītāju (RAL6013) (RAL 1000) (RAL 1020)!</t>
    </r>
  </si>
  <si>
    <r>
      <rPr>
        <b/>
        <sz val="12"/>
        <color theme="1"/>
        <rFont val="Times New Roman"/>
        <family val="1"/>
        <charset val="186"/>
      </rPr>
      <t>K1.AU3 - Atkritumu urna un izbūve</t>
    </r>
    <r>
      <rPr>
        <sz val="12"/>
        <color theme="1"/>
        <rFont val="Times New Roman"/>
        <family val="1"/>
        <charset val="186"/>
      </rPr>
      <t xml:space="preserve">
Ražotājs:  "Mmcité" (mmcite.com) vai analogs
Produkta kods: NNK365 - ar lietus pārsegu, pelnu trauku
Materiāls: konstrukcija - tērauds, virsmas pārklājums - cinkots un pulverkrāsots, virsma matēta.
Krāsa: gaiši pelēks metāls (RAL 7032)
Izmērs/ size: H=1050mm, G=920mm, P=680mm*
Montāža : ar ķīmiskiem enkuriem pie iepriekš sagatavotas betona pamatnes. (800x200x250mm) zem grants seguma vai bruģa virskārtas, atbilstoši ražotāja rekomendācijām.
Piezīme: Atkritumu konteiners ar lietus pārsegu un pelnu trauku. Atkritumu konteinera tilpums 50l. Pirms elementu pasūtīšanas metāla detaļu krāsu paraugus saskaņot ar ainavu arhitektu un pasūtītāju (RAL 7032) (RAL 9002)!</t>
    </r>
  </si>
  <si>
    <r>
      <rPr>
        <b/>
        <sz val="12"/>
        <color theme="1"/>
        <rFont val="Times New Roman"/>
        <family val="1"/>
        <charset val="186"/>
      </rPr>
      <t>K1.AU4 - Atkritumu urna un izbūve</t>
    </r>
    <r>
      <rPr>
        <sz val="12"/>
        <color theme="1"/>
        <rFont val="Times New Roman"/>
        <family val="1"/>
        <charset val="186"/>
      </rPr>
      <t xml:space="preserve">
Ražotājs:  "Mmcité" (mmcite.com) vai analogs
Produkta kods: NNK365 - ar lietus pārsegu, bez pelnu trauka
Materiāls: konstrukcija - tērauds, virsmas pārklājums - cinkots un pulverkrāsots, virsma matēta.
Krāsa: gaiši pelēks metāls (RAL6013)
Izmērs/ size: H=1050mm, G=920mm, P=680mm*
Montāža : ar ķīmiskiem enkuriem pie iepriekš sagatavotas betona pamatnes. (800x200x250mm) zem grants seguma vai bruģa virskārtas, atbilstoši ražotāja rekomendācijām.
Piezīme: Atkritumu konteiners ar lietus pārsegu. Atkritumu konteinera tilpums 50l. Pirms elementu pasūtīšanas metāla detaļu krāsu paraugus saskaņot ar ainavu arhitektu un pasūtītāju (RAL6013) (RAL 1000) (RAL 1020)!</t>
    </r>
  </si>
  <si>
    <r>
      <rPr>
        <b/>
        <sz val="12"/>
        <color theme="1"/>
        <rFont val="Times New Roman"/>
        <family val="1"/>
        <charset val="186"/>
      </rPr>
      <t>K1.AU5 - Atkritumu urna un izbūve</t>
    </r>
    <r>
      <rPr>
        <sz val="12"/>
        <color theme="1"/>
        <rFont val="Times New Roman"/>
        <family val="1"/>
        <charset val="186"/>
      </rPr>
      <t xml:space="preserve">
Ražotājs:  "Mmcité" (mmcite.com) vai analogs
Produkta kods:  MIU-B616p - ar lietus pārsegu, ar pelnu trauka un rāmis paredzēts atkritumu maisu nostiprināšanai
Materiāls: konstrukcija - tērauds, virsmas pārklājums - cinkots un pulverkrāsots, virsma matēta.
Krāsa: Metāla detaļām antracīta pelēks metāls (RAL7016), koka tonis - tropiskais koks ar beici āra apstākļiem (oiled robinia).
Izmērs/ size: H=955mm, G=500mm, P=295mm*
Montāža : ar ķīmiskiem enkuriem pie iepriekš sagatavotas betona pamatnes. (600x350x300mm) zem grants seguma vai bruģa virskārtas, atbilstoši ražotāja rekomendācijām.
Piezīme: Atkritumu konteiners ar lietus pārsegu. Atkritumu konteinera tilpums 45l. Pirms elementu pasūtīšanas metāla detaļu krāsu paraugus saskaņot ar ainavu arhitektu un pasūtītāju!</t>
    </r>
  </si>
  <si>
    <r>
      <rPr>
        <b/>
        <sz val="12"/>
        <rFont val="Times New Roman"/>
        <family val="1"/>
        <charset val="186"/>
      </rPr>
      <t>K1.AP - Autobusa pietura un izbūve</t>
    </r>
    <r>
      <rPr>
        <sz val="12"/>
        <rFont val="Times New Roman"/>
        <family val="1"/>
        <charset val="186"/>
      </rPr>
      <t xml:space="preserve">
Ražotājs:  "Mmcité" (mmcite.com) vai analogs
Produkta nosaukums: Bus stop shelter with flat roof Aureo
Produkta kods: AE300-SS
Materiāls: Konstrukcijas karkass - tērauds, aizmugures siena –  rūdīts stikls ar drošības apdruku, jumts - rūdīts stikls, metāla elementi cinkoti, pulverkrāsoti; soliņš - koka sēde no 5 dēļiem torpiska koka ar āra beici.
Krāsa:  Metāla detaļām RAL 7016, sānu metāla detaļas akcents sānos RAL 3020, soliņa sēdvirsmai koka tonis - tropiskais koks ar beici āra apstākļiem (oiled robinia).
Izmēri: H=2550mm, G=4220mm, P=1855mm
Montāža: Nostiprina uz cietā seguma ar betona* pamatu, izmantojot vītņustieņus. Pamatu izmērs zem virsmas seguma 850x4630mm, H=600mm, atbilstoši ražotāja norādījumiem (tips A).
Aprīkojumā stends ar kompozīta materiāla pamatni un maināmu informāciju, izmērs A2, saskaņojot ar projekta autoru un ainavu arhitektu.
Pirms elementu pasūtīšanas metāla detaļu krāsu paraugus saskaņot ar ainavu arhitektu un pasūtītāju (RAL7016) (RAL 7032)!</t>
    </r>
  </si>
  <si>
    <r>
      <rPr>
        <b/>
        <sz val="12"/>
        <color theme="1"/>
        <rFont val="Times New Roman"/>
        <family val="1"/>
        <charset val="186"/>
      </rPr>
      <t>K1.VS1 - Velosipēdu statīvs un izbūve</t>
    </r>
    <r>
      <rPr>
        <sz val="12"/>
        <color theme="1"/>
        <rFont val="Times New Roman"/>
        <family val="1"/>
        <charset val="186"/>
      </rPr>
      <t xml:space="preserve">
Ražotājs:  "Mmcité" (mmcite.com) vai analogs
Produkta kods: STE110
Materiāls: Konstrukcija - tērauds, virsmas pārklājums - cinkots un pulverkrāsots, virsma matēta. Gumijas balsts velosipēdam.
Krāsa: (RAL 3020)
Izmērs: augstums 885mm; platums 50mm; garums 1220mm*
Montāža: ar ķīmiskiem enkuriem pie iepriekš sagatavotas betona pamatiem (350x350x350mm)  zem bruģakmens, atbilstoši ražotāja rekomendācijām. 
Piezīmes: velosipēdus pie statīva var novietot no abām pusēm. Pirms elementu pasūtīšanas metāla detaļu krāsu paraugus saskaņot ar ainavu arhitektu un pasūtītāju!</t>
    </r>
  </si>
  <si>
    <r>
      <rPr>
        <b/>
        <sz val="12"/>
        <color theme="1"/>
        <rFont val="Times New Roman"/>
        <family val="1"/>
        <charset val="186"/>
      </rPr>
      <t>K1.VS2 - Velosipēdu statīvs un izbūve</t>
    </r>
    <r>
      <rPr>
        <sz val="12"/>
        <color theme="1"/>
        <rFont val="Times New Roman"/>
        <family val="1"/>
        <charset val="186"/>
      </rPr>
      <t xml:space="preserve">
Ražotājs:  "Mmcité" (mmcite.com) vai analogs
Produkta kods: STE110
Materiāls: Konstrukcija - tērauds, virsmas pārklājums - cinkots un pulverkrāsots, virsma matēta. Gumijas balsts velosipēdam.
Krāsa: gaiši pelēks (RAL 7032)
Izmērs: augstums 885mm; platums 50mm; garums 1220mm*
Montāža: ar ķīmiskiem enkuriem pie iepriekš sagatavotas betona pamatiem (350x350x350mm)  zem bruģakmens, atbilstoši ražotāja rekomendācijām. 
Piezīmes: velosipēdus pie statīva var novietot no abām pusēm. Pirms elementu pasūtīšanas metāla detaļu krāsu paraugus saskaņot ar ainavu arhitektu un pasūtītāju (RAL 7032) (RAL 9002)!</t>
    </r>
  </si>
  <si>
    <r>
      <rPr>
        <b/>
        <sz val="12"/>
        <color theme="1"/>
        <rFont val="Times New Roman"/>
        <family val="1"/>
        <charset val="186"/>
      </rPr>
      <t>K1.SS1 - Skrejriteņu statīvs un izbūve</t>
    </r>
    <r>
      <rPr>
        <sz val="12"/>
        <color theme="1"/>
        <rFont val="Times New Roman"/>
        <family val="1"/>
        <charset val="186"/>
      </rPr>
      <t xml:space="preserve">
Ražotājs:  "Mmcité" (mmcite.com) vai analogs
Produkta kods: SSTR111
Materiāls: Konstrukcija - tērauds, virsmas pārklājums - cinkots un pulverkrāsots, virsma matēta.
Krāsa: (RAL 3020)
Izmērs: augstums 885mm; platums 790mm; garums 1220mm*
Montāža: ar ķīmiskiem enkuriem pie iepriekš sagatavotas betona pamatiem (350x350x350mm)  zem bruģakmens, atbilstoši ražotāja rekomendācijām. 
Piezīmes: Pie viena statīva var novietot četrus skrejriteņus.
Piezīmes: Pirms elementu pasūtīšanas metāla detaļu krāsu paraugus saskaņot ar ainavu arhitektu un pasūtītāju!</t>
    </r>
  </si>
  <si>
    <r>
      <rPr>
        <b/>
        <sz val="12"/>
        <color theme="1"/>
        <rFont val="Times New Roman"/>
        <family val="1"/>
        <charset val="186"/>
      </rPr>
      <t>K1.LKK24-R-01 - Bērnu rotaļu elements - rāpšanās un izbūve</t>
    </r>
    <r>
      <rPr>
        <sz val="12"/>
        <color theme="1"/>
        <rFont val="Times New Roman"/>
        <family val="1"/>
        <charset val="186"/>
      </rPr>
      <t xml:space="preserve">
Ražotājs: SIA "LABIE KOKI konstruē" vai analogs
Produkta kods: LKK24-R-01
Vecuma grupa: 1+ gadi
Lietotāju skaits: 6
Izmērs: augstums 3200mm; augšejais platums 6600mm; apakšējais platums 4500mm*
Drošības zona: 69m2.
Brīvā kritiena augstums &lt;260 cm
Materiāls: nesošā konstrukcija - koka baļķi Ø 20-30 cm. Koksne izturīga pret laikapstākļiem.Virvju konstrukcija 3 vietās. Skrūves/ savienojuma vietas - izmantotas nerūsējoša tērauda skrūves.
Montāža: Koka detaļas stiprinās metāla skavās un betona pamatos, atbilstoši ražotāja rekomendācijām.
Piezīmes: Saskaņā ar Latvijas normatīviem EN-1176.
Elementa tehnisko informāciju skatīt pielikumā.</t>
    </r>
  </si>
  <si>
    <r>
      <rPr>
        <b/>
        <sz val="12"/>
        <color theme="1"/>
        <rFont val="Times New Roman"/>
        <family val="1"/>
        <charset val="186"/>
      </rPr>
      <t>K1.LKK24-R-02 - Bērnu rotaļu elements- ūdens un izbūve</t>
    </r>
    <r>
      <rPr>
        <sz val="12"/>
        <color theme="1"/>
        <rFont val="Times New Roman"/>
        <family val="1"/>
        <charset val="186"/>
      </rPr>
      <t xml:space="preserve">
Ražotājs: SIA "LABIE KOKI konstruē" vai analogs
Produkta kods: LKK24-R-02
Vecuma grupa: 1+ gadi
Lietotāju skaits: 2
Izmērs: augstums 1850mm; platums 3800mm; garums 4600mm*
Drošības zona: 32m2.
Brīvā kritiena augstums &lt;80 cm
Materiāls: nesošā konstrukcija - koka baļķi Ø 10-15 cm, koksne izturīga pret laikapstākļiem. Ūdens tecēšana notiek pa pārzāģētiem koka baļķiem Ø 30-40 cm.
Ūdens pumpis ar koka dēļu platformu 120x150 cm. Apkārt platformai norobežojoši koka baļķi Ø 15-20 cm. Akmens vanna un koka platformas ūdens savākšanai. Skrūves/ savienojuma vietas - izmantotas nerūsējoša tērauda skrūves.
Montāža: Koka detaļas stiprinās metāla skavās un betona pamatos, atbilstoši ražotāja rekomendācijām.
Piezīmes: Saskaņā ar Latvijas normatīviem EN-1176.
Elementa tehnisko informāciju skatīt pielikumā.</t>
    </r>
  </si>
  <si>
    <r>
      <rPr>
        <b/>
        <sz val="12"/>
        <color theme="1"/>
        <rFont val="Times New Roman"/>
        <family val="1"/>
        <charset val="186"/>
      </rPr>
      <t>K1.LKK24-R-03 - Bērnu rotaļu elements-balanss un izbūve</t>
    </r>
    <r>
      <rPr>
        <sz val="12"/>
        <color theme="1"/>
        <rFont val="Times New Roman"/>
        <family val="1"/>
        <charset val="186"/>
      </rPr>
      <t xml:space="preserve">
Ražotājs: SIA "LABIE KOKI konstruē" vai analogs
Produkta kods: LKK24-R-03
Vecuma grupa: 1+ gadi
Lietotāju skaits: 1
Izmērs: augstums 750mm; platums 2750mm; garums 4500mm*
Drošības zona: 14m2.
Brīvā kritiena augstums &lt;76 cm
Materiāls: Nesošā konstrukcija - koka baļķi Ø15-20 cm, koksne izturīga pret laikapstākļiem.Koka baļķi stiprināti akmenī ar nerūsējošā tērauda stiprinājumiem. Skrūves/ savienojuma vietas - izmantotas nerūsējoša tērauda skrūves.
Montāža: Koka detaļas stiprinās metāla skavās un betona pamatos, atbilstoši ražotāja rekomendācijām.
Piezīmes: Saskaņā ar Latvijas normatīviem EN-1176.
Elementa tehnisko informāciju skatīt pielikumā.</t>
    </r>
  </si>
  <si>
    <r>
      <rPr>
        <b/>
        <sz val="12"/>
        <color theme="1"/>
        <rFont val="Times New Roman"/>
        <family val="1"/>
        <charset val="186"/>
      </rPr>
      <t>K1.LKK24-R-04 - Bērnu rotaļu elements-tunelis un izbūve</t>
    </r>
    <r>
      <rPr>
        <sz val="12"/>
        <color theme="1"/>
        <rFont val="Times New Roman"/>
        <family val="1"/>
        <charset val="186"/>
      </rPr>
      <t xml:space="preserve">
Ražotājs: SIA "LABIE KOKI konstruē" vai analogs
Produkta kods: LKK24-R-04
Vecuma grupa: 1+ gadi
Lietotāju skaits: 1
Izmērs: augstums 950mm; platums 950mm; garums 1400mm*
Drošības zona: 12m2.
Brīvā kritiena augstums &lt;96 cm
Materiāls: Koka baļķis Ø 90-1000 cm ar izgrebtu vidu Ø 70-80 cm, koksne izturīga pret laikapstākļiem.
Montāža: Koka detaļas stiprinās metāla skavās un betona pamatos, atbilstoši ražotāja rekomendācijām.
Piezīmes: Saskaņā ar Latvijas normatīviem EN-1176.
Elementa tehnisko informāciju skatīt pielikumā.</t>
    </r>
  </si>
  <si>
    <r>
      <rPr>
        <b/>
        <sz val="12"/>
        <color theme="1"/>
        <rFont val="Times New Roman"/>
        <family val="1"/>
        <charset val="186"/>
      </rPr>
      <t>K1.LKK24-R-05 - Bērnu rotaļu elements-šūpuļdzīvnieks un izbūve</t>
    </r>
    <r>
      <rPr>
        <sz val="12"/>
        <color theme="1"/>
        <rFont val="Times New Roman"/>
        <family val="1"/>
        <charset val="186"/>
      </rPr>
      <t xml:space="preserve">
Ražotājs: SIA "LABIE KOKI konstruē" vai analogs
Produkta kods: LKK24-R-05
Vecuma grupa: 1+ gadi
Lietotāju skaits: 1
Izmērs: augstums 950mm; platums 450mm; garums 1100mm*
Drošības zona: 12m2.
Brīvā kritiena augstums &lt;65 cm
Materiāls: Konstrukcija - ozolkoka, koksne izturīga pret laikapstākļiem. Nerūsējošā tērauda rokturis. Karsti cinkota, krāsota atspere (RAL 3020) un pamata stiprinājums, kas stiprinās betonā. Skrūves/ savienojuma vietas - izmantotas nerūsējoša tērauda skrūves.
Montāža: betona pamats, atbilstoši ražotāja rekomendācijām.
Piezīmes: Saskaņā ar Latvijas normatīviem EN-1176.
Elementa tehnisko informāciju skatīt pielikumā.</t>
    </r>
  </si>
  <si>
    <r>
      <rPr>
        <b/>
        <sz val="12"/>
        <color theme="1"/>
        <rFont val="Times New Roman"/>
        <family val="1"/>
        <charset val="186"/>
      </rPr>
      <t>K1.IP - Informācijas panelis un izbūve</t>
    </r>
    <r>
      <rPr>
        <sz val="12"/>
        <color theme="1"/>
        <rFont val="Times New Roman"/>
        <family val="1"/>
        <charset val="186"/>
      </rPr>
      <t xml:space="preserve">
Ražotājs: SIA "LABIE KOKI konstruē" vai analogs
Informācijas panelis.
Izmērs: augstums800mm; platums 420mm; garums 300mm*
Materiāls: Apaļkoka ozola baļķis (Ø 100mm); 9-15mm mitrumizturīgs saplāksnis; horizontāla A3 planšete.
Montāža: betona pamats, atbilstoši ražotāja rekomendācijām.
Piezīmes: Informācijas paneļa drošibas noteikumus saskaņot ar pasūtītāju un ainavu arhitektu AU kārtā! Atbilstoši MK noteikumi Nr.18.</t>
    </r>
  </si>
  <si>
    <r>
      <rPr>
        <b/>
        <sz val="12"/>
        <color theme="1"/>
        <rFont val="Times New Roman"/>
        <family val="1"/>
        <charset val="186"/>
      </rPr>
      <t>K1.KA1 - Koka maliņas bērnu laukumā un izbūve</t>
    </r>
    <r>
      <rPr>
        <sz val="12"/>
        <color theme="1"/>
        <rFont val="Times New Roman"/>
        <family val="1"/>
        <charset val="186"/>
      </rPr>
      <t xml:space="preserve">
Ražotājs: SIA "LABIE KOKI konstruē" vai analogs
Koka maliņas bērnu laukumā. Apaļkoka baļķis ar ēvelētu/ birstētu taisnu sēdvirsmas daļu un ēvelētu taisnu apakšējo daļu.
Individuāla dizaina elements.
Izmērs: augstums 350mm (no seguma virsmas 150 vai 300 mm); platums 450mm; garums 600-2000mm *
Materiāls: ozolkoks, koksne izturīga pret laikapstākļiem.
Montāža: uz betona punktveida pmatiem.Uzstādīšana atbilstoši ražotāja rekomendācijām.
</t>
    </r>
  </si>
  <si>
    <r>
      <rPr>
        <b/>
        <sz val="12"/>
        <color theme="1"/>
        <rFont val="Times New Roman"/>
        <family val="1"/>
        <charset val="186"/>
      </rPr>
      <t>K1.KA2 - Koka maliņas bērnu laukumā un izbūve</t>
    </r>
    <r>
      <rPr>
        <sz val="12"/>
        <color theme="1"/>
        <rFont val="Times New Roman"/>
        <family val="1"/>
        <charset val="186"/>
      </rPr>
      <t xml:space="preserve">
Ražotājs: SIA "LABIE KOKI konstruē" vai analogs
Koka maliņas bērnu laukumā. Apaļkoka baļķis ar ēvelētu/ birstētu taisnu sēdvirsmas daļu un ēvelētu taisnu apakšējo daļu.
Individuāla dizaina elements.
Izmērs: augstums 150mm (no seguma virsmas 20 mm); platums 450mm; garums 600-2000mm *
Materiāls: ozolkoks, koksne izturīga pret laikapstākļiem.
Montāža: uz betona punktveida pmatiem.Uzstādīšana atbilstoši ražotāja rekomendācijām.</t>
    </r>
  </si>
  <si>
    <r>
      <rPr>
        <b/>
        <sz val="12"/>
        <color theme="1"/>
        <rFont val="Times New Roman"/>
        <family val="1"/>
        <charset val="186"/>
      </rPr>
      <t>K1.ŪP - Ūdens pumpis un izbūve</t>
    </r>
    <r>
      <rPr>
        <sz val="12"/>
        <color theme="1"/>
        <rFont val="Times New Roman"/>
        <family val="1"/>
        <charset val="186"/>
      </rPr>
      <t xml:space="preserve">
Ražotājs: Richter Spielgeräte GmbH vai analogs
Produkta kods: 5.17630
Izmērs: augstums1500mm; platums 350mm*
Materiāls: karsti cinkots pelēka lējuma dzelzs.
Montāža: uz koka podesta, atbilstoši ražotāja rekomendācijām.</t>
    </r>
  </si>
  <si>
    <r>
      <rPr>
        <b/>
        <sz val="12"/>
        <color theme="1"/>
        <rFont val="Times New Roman"/>
        <family val="1"/>
        <charset val="186"/>
      </rPr>
      <t>K1.MD - Metāla dambis un izbūve</t>
    </r>
    <r>
      <rPr>
        <sz val="12"/>
        <color theme="1"/>
        <rFont val="Times New Roman"/>
        <family val="1"/>
        <charset val="186"/>
      </rPr>
      <t xml:space="preserve">
Ražotājs: Richter Spielgeräte GmbH vai analogs
Produkta kods: 5.20905
Izmērs: augstums 430mm; platums 30mm; garums 600mm*
Materiāls: nerūsējošais tērauds apstrādāts ar stikla pērlīšu strūklu. Blīvējums no 10 mm gumijas plāksnes.
Montāža: betonēts segumā, atbilstoši ražotāja rekomendācijām.</t>
    </r>
  </si>
  <si>
    <r>
      <rPr>
        <b/>
        <sz val="12"/>
        <color theme="1"/>
        <rFont val="Times New Roman"/>
        <family val="1"/>
        <charset val="186"/>
      </rPr>
      <t>K1.S1 - Sols ar atzveltni un izbūve</t>
    </r>
    <r>
      <rPr>
        <sz val="12"/>
        <color theme="1"/>
        <rFont val="Times New Roman"/>
        <family val="1"/>
        <charset val="186"/>
      </rPr>
      <t xml:space="preserve">
Ražotājs: SIA "Odukalns design" vai analogs
Produkta kods: Hardwood sols - ODK058-3
Izmērs: augstums 770mm; platums 650mm; garums 3000mm*
Krāsa: Koka tonis - dabīgs. Metāls - (RAL6013) 
Materiāls: metāla konstrukcija -tērauda metāls gruntēts ar cinku saturošu pulverkrāsu - gruntskrāsu "Primax Protect" un pulverkrāsots ar "Sahara protect" tehnoloģiju (īpaša noturība pret mehāniskiem bojājumiem).Koka konstrukcija - FSC sertificēti tropu dzelzskoka gulšņi. 100% pārstrādāti. 
Montāža: Skrūvējams pie iepriekš sagatavotas betona pamatnes, atbilstoši ražotāja rekomendācijām.
Piezīmes: Pirms elementu pasūtīšanas metāla detaļu krāsu paraugus saskaņot ar ainavu arhitektu un pasūtītāju (RAL6013) (RAL 1000) (RAL 1020)!</t>
    </r>
  </si>
  <si>
    <r>
      <rPr>
        <b/>
        <sz val="12"/>
        <color theme="1"/>
        <rFont val="Times New Roman"/>
        <family val="1"/>
        <charset val="186"/>
      </rPr>
      <t>K1.S4.2 - Vienvietīgais sols bez atzveltnes un izbūve</t>
    </r>
    <r>
      <rPr>
        <sz val="12"/>
        <color theme="1"/>
        <rFont val="Times New Roman"/>
        <family val="1"/>
        <charset val="186"/>
      </rPr>
      <t xml:space="preserve">
Ražotājs: SIA "Odukalns design" vai analogs
Produkta kods: Hardwood sols  - ODK058-25
Krāsa: Koka tonis - dabīgs. Metāls - (RAL 7032) 
Izmērs: augstums 450mm; platums 600mm; garums 600mm*
Materiāls: metāla konstrukcija -tērauda metāls gruntēts ar cinku saturošu pulverkrāsu - gruntskrāsu "Primax Protect" un pulverkrāsots ar "Sahara protect" tehnoloģiju (īpaša noturība pret mehāniskiem bojājumiem).Koka konstrukcija - FSC sertificēti tropu dzelzskoka gulšņi. 100% pārstrādāti. 
Montāža: Skrūvējams pie iepriekš sagatavotas betona pamatnes, atbilstoši ražotāja rekomendācijām.
Piezīmes: Pirms elementu pasūtīšanas metāla detaļu krāsu paraugus saskaņot ar ainavu arhitektu un pasūtītāju (RAL 7032) (RAL9002)!</t>
    </r>
  </si>
  <si>
    <r>
      <rPr>
        <b/>
        <sz val="12"/>
        <color theme="1"/>
        <rFont val="Times New Roman"/>
        <family val="1"/>
        <charset val="186"/>
      </rPr>
      <t>K1.LKK24-R-06 - Bērnu rotaļu elements-koka pīles un izbūve</t>
    </r>
    <r>
      <rPr>
        <sz val="12"/>
        <color theme="1"/>
        <rFont val="Times New Roman"/>
        <family val="1"/>
        <charset val="186"/>
      </rPr>
      <t xml:space="preserve">
Ražotājs: SIA "LABIE KOKI konstruē" vai analogs
Produkta kods: LKK24-R-06
Vecuma grupa: 1+ gadi
Lietotāju skaits: 1
Izmērs: augstums 600-1050mm; platums450-750mm; garums 1100-1800mm*
Drošības zona: 12m2.
Brīvā kritiena augstums &lt;110 cm
Materiāls: Konstrukcija - ozolkoka, koksne izturīga pret laikapstākļiem. Skrūves/ savienojuma vietas - izmantotas nerūsējoša tērauda skrūves.
Montāža: betona pamats, atbilstoši ražotāja rekomendācijām.
Piezīmes: Saskaņā ar Latvijas normatīviem EN-1176. 
Pieejami 3 dažādi izmēri.
Elementa tehnisko informāciju skatīt pielikumā.</t>
    </r>
  </si>
  <si>
    <t>* Norādītie izmēri var tikt mainīti 5% robežās.</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</si>
</sst>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43" formatCode="_-* #,##0.00\ _€_-;\-* #,##0.00\ _€_-;_-* &quot;-&quot;??\ _€_-;_-@_-"/>
    <numFmt numFmtId="164" formatCode="_-* #,##0_-;\-* #,##0_-;_-* &quot;-&quot;_-;_-@_-"/>
    <numFmt numFmtId="165" formatCode="_-* #,##0.00_-;\-* #,##0.00_-;_-* &quot;-&quot;??_-;_-@_-"/>
    <numFmt numFmtId="166" formatCode="_-* #,##0_-;\-* #,##0_-;_-* &quot;-&quot;??_-;_-@_-"/>
    <numFmt numFmtId="167" formatCode="_-* #,##0.00\ _L_s_-;\-* #,##0.00\ _L_s_-;_-* \-??\ _L_s_-;_-@_-"/>
    <numFmt numFmtId="168" formatCode="_-* #,##0\$_-;\-* #,##0\$_-;_-* &quot;-$&quot;_-;_-@_-"/>
    <numFmt numFmtId="169" formatCode="_-* #,##0.00\$_-;\-* #,##0.00\$_-;_-* \-??\$_-;_-@_-"/>
    <numFmt numFmtId="170" formatCode="_-* #,##0.00_-;\-* #,##0.00_-;_-* \-??_-;_-@_-"/>
    <numFmt numFmtId="171" formatCode="_(* #,##0.00_);_(* \(#,##0.00\);_(* \-??_);_(@_)"/>
    <numFmt numFmtId="172" formatCode="m&quot;ont&quot;h\ d&quot;, &quot;yyyy"/>
    <numFmt numFmtId="173" formatCode="_(* #,##0_);_(* \(#,##0\);_(* \-_);_(@_)"/>
    <numFmt numFmtId="174" formatCode="#.00"/>
    <numFmt numFmtId="175" formatCode="#."/>
    <numFmt numFmtId="176" formatCode="#,##0.00[$Ls-426];[Red]\-#,##0.00[$Ls-426]"/>
    <numFmt numFmtId="177" formatCode="&quot;See Note  &quot;#"/>
    <numFmt numFmtId="178" formatCode="_(\$* #,##0_);_(\$* \(#,##0\);_(\$* \-_);_(@_)"/>
    <numFmt numFmtId="179" formatCode="_-* #,##0_-;\-* #,##0_-;_-* \-_-;_-@_-"/>
    <numFmt numFmtId="180" formatCode="_-* #,##0.00\ _L_s_-;\-* #,##0.00\ _L_s_-;_-* &quot;-&quot;??\ _L_s_-;_-@_-"/>
    <numFmt numFmtId="181" formatCode="_(&quot;$&quot;* #,##0.00_);_(&quot;$&quot;* \(#,##0.00\);_(&quot;$&quot;* &quot;-&quot;??_);_(@_)"/>
    <numFmt numFmtId="182" formatCode="[$€]\ #,##0;[Red]\-[$€]\ #,##0"/>
    <numFmt numFmtId="183" formatCode="_-* #,##0.000_-;\-* #,##0.000_-;_-* &quot;-&quot;??_-;_-@_-"/>
    <numFmt numFmtId="184" formatCode="0.0"/>
  </numFmts>
  <fonts count="126">
    <font>
      <sz val="11"/>
      <color theme="1"/>
      <name val="Calibri"/>
      <family val="2"/>
      <charset val="186"/>
      <scheme val="minor"/>
    </font>
    <font>
      <sz val="10"/>
      <name val="Arial"/>
      <family val="2"/>
      <charset val="186"/>
    </font>
    <font>
      <b/>
      <sz val="12"/>
      <name val="Times New Roman"/>
      <family val="1"/>
      <charset val="186"/>
    </font>
    <font>
      <sz val="12"/>
      <color theme="1"/>
      <name val="Times New Roman"/>
      <family val="1"/>
      <charset val="186"/>
    </font>
    <font>
      <sz val="12"/>
      <name val="Times New Roman"/>
      <family val="1"/>
      <charset val="186"/>
    </font>
    <font>
      <b/>
      <sz val="12"/>
      <color theme="1"/>
      <name val="Times New Roman"/>
      <family val="1"/>
      <charset val="186"/>
    </font>
    <font>
      <sz val="11"/>
      <color theme="1"/>
      <name val="Calibri"/>
      <family val="2"/>
      <charset val="186"/>
      <scheme val="minor"/>
    </font>
    <font>
      <b/>
      <sz val="12"/>
      <color theme="1"/>
      <name val="Times New Roman"/>
      <family val="1"/>
      <charset val="204"/>
    </font>
    <font>
      <sz val="12"/>
      <color theme="1"/>
      <name val="Times New Roman"/>
      <family val="1"/>
      <charset val="204"/>
    </font>
    <font>
      <b/>
      <sz val="16"/>
      <color theme="1"/>
      <name val="Times New Roman"/>
      <family val="1"/>
      <charset val="204"/>
    </font>
    <font>
      <sz val="11"/>
      <name val="Times"/>
      <family val="1"/>
    </font>
    <font>
      <sz val="10"/>
      <color theme="1"/>
      <name val="Times New Roman"/>
      <family val="1"/>
      <charset val="204"/>
    </font>
    <font>
      <sz val="9"/>
      <color theme="1"/>
      <name val="Calibri"/>
      <family val="2"/>
      <charset val="186"/>
      <scheme val="minor"/>
    </font>
    <font>
      <sz val="10"/>
      <color theme="1"/>
      <name val="Times New Roman"/>
      <family val="1"/>
      <charset val="186"/>
    </font>
    <font>
      <sz val="12"/>
      <name val="Times New Roman"/>
      <family val="1"/>
    </font>
    <font>
      <sz val="12"/>
      <color theme="1"/>
      <name val="Times New Roman"/>
      <family val="1"/>
    </font>
    <font>
      <sz val="10"/>
      <name val="Arial"/>
      <family val="2"/>
    </font>
    <font>
      <sz val="10"/>
      <name val="Helv"/>
    </font>
    <font>
      <sz val="10"/>
      <name val="Times"/>
      <family val="1"/>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F0000"/>
      <name val="Calibri"/>
      <family val="2"/>
      <charset val="186"/>
      <scheme val="minor"/>
    </font>
    <font>
      <b/>
      <sz val="11"/>
      <color theme="1"/>
      <name val="Calibri"/>
      <family val="2"/>
      <charset val="186"/>
      <scheme val="minor"/>
    </font>
    <font>
      <sz val="11"/>
      <color theme="0"/>
      <name val="Calibri"/>
      <family val="2"/>
      <charset val="186"/>
      <scheme val="minor"/>
    </font>
    <font>
      <b/>
      <sz val="12"/>
      <color theme="1"/>
      <name val="Times New Roman"/>
      <family val="1"/>
    </font>
    <font>
      <sz val="11"/>
      <color indexed="8"/>
      <name val="Calibri"/>
      <family val="2"/>
      <charset val="186"/>
    </font>
    <font>
      <b/>
      <sz val="18"/>
      <color theme="3"/>
      <name val="Cambria"/>
      <family val="2"/>
      <charset val="186"/>
      <scheme val="major"/>
    </font>
    <font>
      <sz val="11"/>
      <color rgb="FF9C6500"/>
      <name val="Calibri"/>
      <family val="2"/>
      <charset val="186"/>
      <scheme val="minor"/>
    </font>
    <font>
      <sz val="10"/>
      <name val="Arial"/>
      <family val="2"/>
      <charset val="204"/>
    </font>
    <font>
      <sz val="10"/>
      <color theme="1"/>
      <name val="Arial"/>
      <family val="2"/>
      <charset val="186"/>
    </font>
    <font>
      <sz val="8"/>
      <name val="Arial"/>
      <family val="2"/>
      <charset val="186"/>
    </font>
    <font>
      <b/>
      <sz val="10"/>
      <name val="Arial"/>
      <family val="2"/>
      <charset val="186"/>
    </font>
    <font>
      <sz val="10"/>
      <color indexed="64"/>
      <name val="Arial"/>
      <family val="2"/>
      <charset val="186"/>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b/>
      <sz val="18"/>
      <color indexed="56"/>
      <name val="Cambria"/>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1"/>
      <color indexed="8"/>
      <name val="Calibri"/>
      <family val="2"/>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theme="1"/>
      <name val="Calibri"/>
      <family val="2"/>
      <scheme val="minor"/>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Cyr"/>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b/>
      <sz val="10"/>
      <name val="Arial"/>
      <family val="2"/>
    </font>
    <font>
      <sz val="10"/>
      <name val="Helv"/>
      <family val="2"/>
    </font>
    <font>
      <sz val="10"/>
      <name val="Baltica"/>
    </font>
    <font>
      <b/>
      <sz val="18"/>
      <name val="ITCCenturyBookT"/>
    </font>
    <font>
      <b/>
      <sz val="14"/>
      <name val="ITCCenturyBookT"/>
    </font>
    <font>
      <sz val="14"/>
      <name val="ITCCenturyBookT"/>
    </font>
    <font>
      <u/>
      <sz val="10"/>
      <color indexed="12"/>
      <name val="Arial"/>
      <family val="2"/>
      <charset val="204"/>
    </font>
    <font>
      <sz val="9"/>
      <name val="Verdana"/>
      <family val="2"/>
      <charset val="204"/>
    </font>
    <font>
      <sz val="9"/>
      <name val="TextBook"/>
    </font>
    <font>
      <sz val="8"/>
      <name val="Helv"/>
    </font>
    <font>
      <sz val="10"/>
      <color indexed="8"/>
      <name val="Arial Cyr"/>
      <family val="2"/>
      <charset val="204"/>
    </font>
    <font>
      <sz val="8"/>
      <name val="Calibri"/>
      <family val="2"/>
      <charset val="186"/>
      <scheme val="minor"/>
    </font>
    <font>
      <sz val="11"/>
      <name val="Arial"/>
      <family val="2"/>
    </font>
    <font>
      <sz val="12"/>
      <color rgb="FF00B050"/>
      <name val="Times New Roman"/>
      <family val="1"/>
      <charset val="186"/>
    </font>
    <font>
      <sz val="12"/>
      <color rgb="FF000000"/>
      <name val="Times New Roman"/>
      <family val="1"/>
      <charset val="186"/>
    </font>
    <font>
      <b/>
      <sz val="12"/>
      <color rgb="FF000000"/>
      <name val="Times New Roman"/>
      <family val="1"/>
      <charset val="186"/>
    </font>
    <font>
      <b/>
      <sz val="11"/>
      <name val="Arial"/>
      <family val="2"/>
      <charset val="186"/>
    </font>
    <font>
      <sz val="12"/>
      <name val="Aptos Narrow"/>
      <family val="2"/>
    </font>
    <font>
      <sz val="10.199999999999999"/>
      <name val="Times New Roman"/>
      <family val="1"/>
    </font>
    <font>
      <sz val="12"/>
      <color rgb="FFFF0000"/>
      <name val="Times New Roman"/>
      <family val="1"/>
      <charset val="186"/>
    </font>
    <font>
      <sz val="11"/>
      <name val="Times New Roman"/>
      <family val="1"/>
      <charset val="186"/>
    </font>
    <font>
      <sz val="11"/>
      <color theme="1"/>
      <name val="Arial"/>
      <family val="2"/>
      <charset val="186"/>
    </font>
  </fonts>
  <fills count="95">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26"/>
      </patternFill>
    </fill>
    <fill>
      <patternFill patternType="solid">
        <fgColor indexed="22"/>
        <bgColor indexed="31"/>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44"/>
        <bgColor indexed="24"/>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6"/>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22"/>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
      <patternFill patternType="solid">
        <fgColor theme="0"/>
        <bgColor theme="0"/>
      </patternFill>
    </fill>
    <fill>
      <patternFill patternType="solid">
        <fgColor rgb="FF92D050"/>
        <bgColor indexed="64"/>
      </patternFill>
    </fill>
    <fill>
      <patternFill patternType="solid">
        <fgColor rgb="FF92D050"/>
        <bgColor theme="0"/>
      </patternFill>
    </fill>
  </fills>
  <borders count="3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791">
    <xf numFmtId="0" fontId="0" fillId="0" borderId="0"/>
    <xf numFmtId="0" fontId="1" fillId="0" borderId="0"/>
    <xf numFmtId="165" fontId="6" fillId="0" borderId="0" applyFont="0" applyFill="0" applyBorder="0" applyAlignment="0" applyProtection="0"/>
    <xf numFmtId="9" fontId="6" fillId="0" borderId="0" applyFont="0" applyFill="0" applyBorder="0" applyAlignment="0" applyProtection="0"/>
    <xf numFmtId="0" fontId="6" fillId="0" borderId="0"/>
    <xf numFmtId="0" fontId="12" fillId="0" borderId="0"/>
    <xf numFmtId="0" fontId="16" fillId="0" borderId="0"/>
    <xf numFmtId="0" fontId="17" fillId="0" borderId="0"/>
    <xf numFmtId="0" fontId="17" fillId="0" borderId="0"/>
    <xf numFmtId="0" fontId="21" fillId="6" borderId="13" applyNumberFormat="0" applyAlignment="0" applyProtection="0"/>
    <xf numFmtId="0" fontId="22" fillId="7" borderId="14" applyNumberFormat="0" applyAlignment="0" applyProtection="0"/>
    <xf numFmtId="0" fontId="23" fillId="7" borderId="13" applyNumberFormat="0" applyAlignment="0" applyProtection="0"/>
    <xf numFmtId="0" fontId="24" fillId="0" borderId="0" applyNumberFormat="0" applyFill="0" applyBorder="0" applyAlignment="0" applyProtection="0"/>
    <xf numFmtId="0" fontId="25" fillId="0" borderId="15" applyNumberFormat="0" applyFill="0" applyAlignment="0" applyProtection="0"/>
    <xf numFmtId="0" fontId="2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2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2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2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26" fillId="28" borderId="0" applyNumberFormat="0" applyBorder="0" applyAlignment="0" applyProtection="0"/>
    <xf numFmtId="0" fontId="6" fillId="29" borderId="0" applyNumberFormat="0" applyBorder="0" applyAlignment="0" applyProtection="0"/>
    <xf numFmtId="0" fontId="6" fillId="30" borderId="0" applyNumberFormat="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1" fillId="0" borderId="0"/>
    <xf numFmtId="165" fontId="6" fillId="0" borderId="0" applyFont="0" applyFill="0" applyBorder="0" applyAlignment="0" applyProtection="0"/>
    <xf numFmtId="165" fontId="6" fillId="0" borderId="0" applyFont="0" applyFill="0" applyBorder="0" applyAlignment="0" applyProtection="0"/>
    <xf numFmtId="0" fontId="6" fillId="0" borderId="0"/>
    <xf numFmtId="0" fontId="28" fillId="0" borderId="0"/>
    <xf numFmtId="0" fontId="16" fillId="0" borderId="0"/>
    <xf numFmtId="0" fontId="16" fillId="0" borderId="0"/>
    <xf numFmtId="0" fontId="26" fillId="11" borderId="0" applyNumberFormat="0" applyBorder="0" applyAlignment="0" applyProtection="0"/>
    <xf numFmtId="0" fontId="26" fillId="15" borderId="0" applyNumberFormat="0" applyBorder="0" applyAlignment="0" applyProtection="0"/>
    <xf numFmtId="0" fontId="26" fillId="19" borderId="0" applyNumberFormat="0" applyBorder="0" applyAlignment="0" applyProtection="0"/>
    <xf numFmtId="0" fontId="26" fillId="23" borderId="0" applyNumberFormat="0" applyBorder="0" applyAlignment="0" applyProtection="0"/>
    <xf numFmtId="0" fontId="26" fillId="27" borderId="0" applyNumberFormat="0" applyBorder="0" applyAlignment="0" applyProtection="0"/>
    <xf numFmtId="0" fontId="26" fillId="31" borderId="0" applyNumberFormat="0" applyBorder="0" applyAlignment="0" applyProtection="0"/>
    <xf numFmtId="0" fontId="29" fillId="0" borderId="0" applyNumberFormat="0" applyFill="0" applyBorder="0" applyAlignment="0" applyProtection="0"/>
    <xf numFmtId="0" fontId="30" fillId="5" borderId="0" applyNumberFormat="0" applyBorder="0" applyAlignment="0" applyProtection="0"/>
    <xf numFmtId="0" fontId="28" fillId="0" borderId="0"/>
    <xf numFmtId="0" fontId="31" fillId="0" borderId="0"/>
    <xf numFmtId="0" fontId="17" fillId="0" borderId="0"/>
    <xf numFmtId="0" fontId="1" fillId="0" borderId="0"/>
    <xf numFmtId="165" fontId="6" fillId="0" borderId="0" applyFont="0" applyFill="0" applyBorder="0" applyAlignment="0" applyProtection="0"/>
    <xf numFmtId="0" fontId="35" fillId="0" borderId="0"/>
    <xf numFmtId="0" fontId="35" fillId="0" borderId="0"/>
    <xf numFmtId="0" fontId="35" fillId="0" borderId="0"/>
    <xf numFmtId="0" fontId="35" fillId="0" borderId="0"/>
    <xf numFmtId="0" fontId="35" fillId="0" borderId="0"/>
    <xf numFmtId="0" fontId="1" fillId="0" borderId="0"/>
    <xf numFmtId="165" fontId="1" fillId="0" borderId="0" applyFont="0" applyFill="0" applyBorder="0" applyAlignment="0" applyProtection="0"/>
    <xf numFmtId="0" fontId="28" fillId="34" borderId="0" applyNumberFormat="0" applyBorder="0" applyAlignment="0" applyProtection="0"/>
    <xf numFmtId="0" fontId="28" fillId="35" borderId="0" applyNumberFormat="0" applyBorder="0" applyAlignment="0" applyProtection="0"/>
    <xf numFmtId="0" fontId="28" fillId="36"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28" fillId="37" borderId="0" applyNumberFormat="0" applyBorder="0" applyAlignment="0" applyProtection="0"/>
    <xf numFmtId="0" fontId="28" fillId="40" borderId="0" applyNumberFormat="0" applyBorder="0" applyAlignment="0" applyProtection="0"/>
    <xf numFmtId="0" fontId="28" fillId="43" borderId="0" applyNumberFormat="0" applyBorder="0" applyAlignment="0" applyProtection="0"/>
    <xf numFmtId="0" fontId="36" fillId="44" borderId="0" applyNumberFormat="0" applyBorder="0" applyAlignment="0" applyProtection="0"/>
    <xf numFmtId="0" fontId="36" fillId="41" borderId="0" applyNumberFormat="0" applyBorder="0" applyAlignment="0" applyProtection="0"/>
    <xf numFmtId="0" fontId="36" fillId="42"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47" borderId="0" applyNumberFormat="0" applyBorder="0" applyAlignment="0" applyProtection="0"/>
    <xf numFmtId="167" fontId="1" fillId="0" borderId="0" applyFill="0" applyBorder="0" applyAlignment="0" applyProtection="0"/>
    <xf numFmtId="0" fontId="36" fillId="48" borderId="0" applyNumberFormat="0" applyBorder="0" applyAlignment="0" applyProtection="0"/>
    <xf numFmtId="0" fontId="36" fillId="49" borderId="0" applyNumberFormat="0" applyBorder="0" applyAlignment="0" applyProtection="0"/>
    <xf numFmtId="0" fontId="36" fillId="50"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51" borderId="0" applyNumberFormat="0" applyBorder="0" applyAlignment="0" applyProtection="0"/>
    <xf numFmtId="167" fontId="31" fillId="0" borderId="0" applyFill="0" applyBorder="0" applyAlignment="0" applyProtection="0"/>
    <xf numFmtId="0" fontId="42" fillId="36" borderId="0" applyNumberFormat="0" applyBorder="0" applyAlignment="0" applyProtection="0"/>
    <xf numFmtId="0" fontId="43" fillId="52" borderId="0" applyNumberFormat="0" applyBorder="0" applyAlignment="0" applyProtection="0"/>
    <xf numFmtId="0" fontId="31" fillId="0" borderId="0"/>
    <xf numFmtId="0" fontId="44" fillId="0" borderId="0" applyNumberFormat="0" applyFill="0" applyBorder="0" applyAlignment="0" applyProtection="0"/>
    <xf numFmtId="0" fontId="1" fillId="0" borderId="0"/>
    <xf numFmtId="0" fontId="45" fillId="0" borderId="0"/>
    <xf numFmtId="0" fontId="31" fillId="0" borderId="0"/>
    <xf numFmtId="0" fontId="46" fillId="0" borderId="0" applyNumberFormat="0" applyFill="0" applyBorder="0" applyAlignment="0" applyProtection="0"/>
    <xf numFmtId="0" fontId="47" fillId="53" borderId="19" applyNumberFormat="0" applyAlignment="0" applyProtection="0"/>
    <xf numFmtId="0" fontId="1" fillId="54" borderId="20" applyNumberFormat="0" applyAlignment="0" applyProtection="0"/>
    <xf numFmtId="0" fontId="48" fillId="0" borderId="21" applyNumberFormat="0" applyFill="0" applyAlignment="0" applyProtection="0"/>
    <xf numFmtId="0" fontId="49" fillId="35" borderId="0" applyNumberFormat="0" applyBorder="0" applyAlignment="0" applyProtection="0"/>
    <xf numFmtId="0" fontId="50" fillId="0" borderId="22" applyNumberFormat="0" applyFill="0" applyAlignment="0" applyProtection="0"/>
    <xf numFmtId="0" fontId="51" fillId="0" borderId="23" applyNumberFormat="0" applyFill="0" applyAlignment="0" applyProtection="0"/>
    <xf numFmtId="0" fontId="52" fillId="0" borderId="24" applyNumberFormat="0" applyFill="0" applyAlignment="0" applyProtection="0"/>
    <xf numFmtId="0" fontId="52" fillId="0" borderId="0" applyNumberFormat="0" applyFill="0" applyBorder="0" applyAlignment="0" applyProtection="0"/>
    <xf numFmtId="0" fontId="36" fillId="48" borderId="0" applyNumberFormat="0" applyBorder="0" applyProtection="0">
      <alignment vertical="center" wrapText="1"/>
    </xf>
    <xf numFmtId="0" fontId="36" fillId="48" borderId="0" applyNumberFormat="0" applyBorder="0" applyAlignment="0" applyProtection="0"/>
    <xf numFmtId="0" fontId="36" fillId="55" borderId="0" applyNumberFormat="0" applyBorder="0" applyProtection="0">
      <alignment vertical="center" wrapText="1"/>
    </xf>
    <xf numFmtId="0" fontId="36" fillId="55" borderId="0" applyNumberFormat="0" applyBorder="0" applyAlignment="0" applyProtection="0"/>
    <xf numFmtId="0" fontId="36" fillId="49" borderId="0" applyNumberFormat="0" applyBorder="0" applyProtection="0">
      <alignment vertical="center" wrapText="1"/>
    </xf>
    <xf numFmtId="0" fontId="28" fillId="56" borderId="0" applyNumberFormat="0" applyBorder="0" applyProtection="0">
      <alignment vertical="center" wrapText="1"/>
    </xf>
    <xf numFmtId="0" fontId="28" fillId="35" borderId="0" applyNumberFormat="0" applyBorder="0" applyProtection="0">
      <alignment vertical="center" wrapText="1"/>
    </xf>
    <xf numFmtId="0" fontId="28" fillId="36" borderId="0" applyNumberFormat="0" applyBorder="0" applyProtection="0">
      <alignment vertical="center" wrapText="1"/>
    </xf>
    <xf numFmtId="0" fontId="28" fillId="57" borderId="0" applyNumberFormat="0" applyBorder="0" applyProtection="0">
      <alignment vertical="center" wrapText="1"/>
    </xf>
    <xf numFmtId="0" fontId="28" fillId="58" borderId="0" applyNumberFormat="0" applyBorder="0" applyProtection="0">
      <alignment vertical="center" wrapText="1"/>
    </xf>
    <xf numFmtId="0" fontId="28" fillId="59" borderId="0" applyNumberFormat="0" applyBorder="0" applyProtection="0">
      <alignment vertical="center" wrapText="1"/>
    </xf>
    <xf numFmtId="0" fontId="28" fillId="32" borderId="0" applyNumberFormat="0" applyBorder="0" applyAlignment="0" applyProtection="0"/>
    <xf numFmtId="0" fontId="28" fillId="56" borderId="0" applyNumberFormat="0" applyBorder="0" applyAlignment="0" applyProtection="0"/>
    <xf numFmtId="0" fontId="28" fillId="59" borderId="0" applyNumberFormat="0" applyBorder="0" applyAlignment="0" applyProtection="0"/>
    <xf numFmtId="0" fontId="28" fillId="35" borderId="0" applyNumberFormat="0" applyBorder="0" applyAlignment="0" applyProtection="0"/>
    <xf numFmtId="0" fontId="28" fillId="54" borderId="0" applyNumberFormat="0" applyBorder="0" applyAlignment="0" applyProtection="0"/>
    <xf numFmtId="0" fontId="28" fillId="36" borderId="0" applyNumberFormat="0" applyBorder="0" applyAlignment="0" applyProtection="0"/>
    <xf numFmtId="0" fontId="28" fillId="32" borderId="0" applyNumberFormat="0" applyBorder="0" applyAlignment="0" applyProtection="0"/>
    <xf numFmtId="0" fontId="28" fillId="57" borderId="0" applyNumberFormat="0" applyBorder="0" applyAlignment="0" applyProtection="0"/>
    <xf numFmtId="0" fontId="28" fillId="58" borderId="0" applyNumberFormat="0" applyBorder="0" applyAlignment="0" applyProtection="0"/>
    <xf numFmtId="0" fontId="28" fillId="59" borderId="0" applyNumberFormat="0" applyBorder="0" applyAlignment="0" applyProtection="0"/>
    <xf numFmtId="0" fontId="36" fillId="50" borderId="0" applyNumberFormat="0" applyBorder="0" applyProtection="0">
      <alignment vertical="center" wrapText="1"/>
    </xf>
    <xf numFmtId="0" fontId="36" fillId="50" borderId="0" applyNumberFormat="0" applyBorder="0" applyAlignment="0" applyProtection="0"/>
    <xf numFmtId="0" fontId="36" fillId="45" borderId="0" applyNumberFormat="0" applyBorder="0" applyProtection="0">
      <alignment vertical="center" wrapText="1"/>
    </xf>
    <xf numFmtId="0" fontId="36" fillId="45" borderId="0" applyNumberFormat="0" applyBorder="0" applyAlignment="0" applyProtection="0"/>
    <xf numFmtId="0" fontId="28" fillId="40" borderId="0" applyNumberFormat="0" applyBorder="0" applyProtection="0">
      <alignment vertical="center" wrapText="1"/>
    </xf>
    <xf numFmtId="0" fontId="28" fillId="41" borderId="0" applyNumberFormat="0" applyBorder="0" applyProtection="0">
      <alignment vertical="center" wrapText="1"/>
    </xf>
    <xf numFmtId="0" fontId="28" fillId="42" borderId="0" applyNumberFormat="0" applyBorder="0" applyProtection="0">
      <alignment vertical="center" wrapText="1"/>
    </xf>
    <xf numFmtId="0" fontId="28" fillId="57" borderId="0" applyNumberFormat="0" applyBorder="0" applyProtection="0">
      <alignment vertical="center" wrapText="1"/>
    </xf>
    <xf numFmtId="0" fontId="28" fillId="40" borderId="0" applyNumberFormat="0" applyBorder="0" applyProtection="0">
      <alignment vertical="center" wrapText="1"/>
    </xf>
    <xf numFmtId="0" fontId="28" fillId="43" borderId="0" applyNumberFormat="0" applyBorder="0" applyProtection="0">
      <alignment vertical="center" wrapText="1"/>
    </xf>
    <xf numFmtId="0" fontId="28" fillId="60"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52" borderId="0" applyNumberFormat="0" applyBorder="0" applyAlignment="0" applyProtection="0"/>
    <xf numFmtId="0" fontId="28" fillId="42" borderId="0" applyNumberFormat="0" applyBorder="0" applyAlignment="0" applyProtection="0"/>
    <xf numFmtId="0" fontId="28" fillId="60" borderId="0" applyNumberFormat="0" applyBorder="0" applyAlignment="0" applyProtection="0"/>
    <xf numFmtId="0" fontId="28" fillId="57" borderId="0" applyNumberFormat="0" applyBorder="0" applyAlignment="0" applyProtection="0"/>
    <xf numFmtId="0" fontId="28" fillId="40" borderId="0" applyNumberFormat="0" applyBorder="0" applyAlignment="0" applyProtection="0"/>
    <xf numFmtId="0" fontId="28" fillId="59" borderId="0" applyNumberFormat="0" applyBorder="0" applyAlignment="0" applyProtection="0"/>
    <xf numFmtId="0" fontId="28" fillId="43" borderId="0" applyNumberFormat="0" applyBorder="0" applyAlignment="0" applyProtection="0"/>
    <xf numFmtId="0" fontId="36" fillId="46" borderId="0" applyNumberFormat="0" applyBorder="0" applyProtection="0">
      <alignment vertical="center" wrapText="1"/>
    </xf>
    <xf numFmtId="0" fontId="36" fillId="46" borderId="0" applyNumberFormat="0" applyBorder="0" applyAlignment="0" applyProtection="0"/>
    <xf numFmtId="0" fontId="36" fillId="61" borderId="0" applyNumberFormat="0" applyBorder="0" applyProtection="0">
      <alignment vertical="center" wrapText="1"/>
    </xf>
    <xf numFmtId="0" fontId="36" fillId="61" borderId="0" applyNumberFormat="0" applyBorder="0" applyAlignment="0" applyProtection="0"/>
    <xf numFmtId="0" fontId="36" fillId="51" borderId="0" applyNumberFormat="0" applyBorder="0" applyProtection="0">
      <alignment vertical="center" wrapText="1"/>
    </xf>
    <xf numFmtId="0" fontId="36" fillId="44" borderId="0" applyNumberFormat="0" applyBorder="0" applyProtection="0">
      <alignment vertical="center" wrapText="1"/>
    </xf>
    <xf numFmtId="0" fontId="36" fillId="41" borderId="0" applyNumberFormat="0" applyBorder="0" applyProtection="0">
      <alignment vertical="center" wrapText="1"/>
    </xf>
    <xf numFmtId="0" fontId="36" fillId="42" borderId="0" applyNumberFormat="0" applyBorder="0" applyProtection="0">
      <alignment vertical="center" wrapText="1"/>
    </xf>
    <xf numFmtId="0" fontId="36" fillId="45" borderId="0" applyNumberFormat="0" applyBorder="0" applyProtection="0">
      <alignment vertical="center" wrapText="1"/>
    </xf>
    <xf numFmtId="0" fontId="36" fillId="46" borderId="0" applyNumberFormat="0" applyBorder="0" applyProtection="0">
      <alignment vertical="center" wrapText="1"/>
    </xf>
    <xf numFmtId="0" fontId="36" fillId="47" borderId="0" applyNumberFormat="0" applyBorder="0" applyProtection="0">
      <alignment vertical="center" wrapText="1"/>
    </xf>
    <xf numFmtId="0" fontId="36" fillId="46" borderId="0" applyNumberFormat="0" applyBorder="0" applyAlignment="0" applyProtection="0"/>
    <xf numFmtId="0" fontId="36" fillId="44" borderId="0" applyNumberFormat="0" applyBorder="0" applyAlignment="0" applyProtection="0"/>
    <xf numFmtId="0" fontId="36" fillId="41" borderId="0" applyNumberFormat="0" applyBorder="0" applyAlignment="0" applyProtection="0"/>
    <xf numFmtId="0" fontId="36" fillId="52" borderId="0" applyNumberFormat="0" applyBorder="0" applyAlignment="0" applyProtection="0"/>
    <xf numFmtId="0" fontId="36" fillId="42" borderId="0" applyNumberFormat="0" applyBorder="0" applyAlignment="0" applyProtection="0"/>
    <xf numFmtId="0" fontId="36" fillId="60"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59" borderId="0" applyNumberFormat="0" applyBorder="0" applyAlignment="0" applyProtection="0"/>
    <xf numFmtId="0" fontId="36" fillId="47" borderId="0" applyNumberFormat="0" applyBorder="0" applyAlignment="0" applyProtection="0"/>
    <xf numFmtId="168" fontId="1" fillId="0" borderId="0" applyFill="0" applyBorder="0" applyAlignment="0" applyProtection="0"/>
    <xf numFmtId="169" fontId="1" fillId="0" borderId="0" applyFill="0" applyBorder="0" applyAlignment="0" applyProtection="0"/>
    <xf numFmtId="0" fontId="37" fillId="60" borderId="16" applyNumberFormat="0" applyAlignment="0" applyProtection="0"/>
    <xf numFmtId="0" fontId="37" fillId="60" borderId="16" applyNumberFormat="0" applyProtection="0">
      <alignment vertical="center" wrapText="1"/>
    </xf>
    <xf numFmtId="0" fontId="38" fillId="0" borderId="0" applyNumberFormat="0" applyFill="0" applyBorder="0" applyAlignment="0" applyProtection="0"/>
    <xf numFmtId="0" fontId="38" fillId="0" borderId="0" applyNumberFormat="0" applyFill="0" applyBorder="0" applyProtection="0">
      <alignment vertical="center" wrapText="1"/>
    </xf>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65" fontId="53" fillId="0" borderId="0" applyFont="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65" fontId="1" fillId="0" borderId="0" applyFont="0" applyFill="0" applyBorder="0" applyAlignment="0" applyProtection="0"/>
    <xf numFmtId="170" fontId="1" fillId="0" borderId="0" applyFill="0" applyBorder="0" applyAlignment="0" applyProtection="0"/>
    <xf numFmtId="171"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65" fontId="1" fillId="0" borderId="0" applyFont="0" applyFill="0" applyBorder="0" applyAlignment="0" applyProtection="0"/>
    <xf numFmtId="170" fontId="1" fillId="0" borderId="0" applyFill="0" applyBorder="0" applyAlignment="0" applyProtection="0"/>
    <xf numFmtId="170" fontId="1" fillId="0" borderId="0" applyFill="0" applyBorder="0" applyAlignment="0" applyProtection="0"/>
    <xf numFmtId="165" fontId="54" fillId="0" borderId="0" applyFont="0" applyFill="0" applyBorder="0" applyAlignment="0" applyProtection="0"/>
    <xf numFmtId="172" fontId="55" fillId="0" borderId="0">
      <protection locked="0"/>
    </xf>
    <xf numFmtId="173" fontId="1" fillId="0" borderId="0" applyFill="0" applyBorder="0" applyAlignment="0" applyProtection="0"/>
    <xf numFmtId="4" fontId="1" fillId="0" borderId="0" applyFill="0" applyBorder="0" applyAlignment="0" applyProtection="0"/>
    <xf numFmtId="0" fontId="56" fillId="0" borderId="0" applyNumberFormat="0"/>
    <xf numFmtId="0" fontId="28" fillId="0" borderId="0"/>
    <xf numFmtId="0" fontId="31" fillId="0" borderId="0"/>
    <xf numFmtId="174" fontId="55" fillId="0" borderId="0">
      <protection locked="0"/>
    </xf>
    <xf numFmtId="0" fontId="57" fillId="0" borderId="0">
      <alignment horizontal="center"/>
    </xf>
    <xf numFmtId="0" fontId="57" fillId="0" borderId="0">
      <alignment horizontal="center" textRotation="90"/>
    </xf>
    <xf numFmtId="175" fontId="58" fillId="0" borderId="0">
      <protection locked="0"/>
    </xf>
    <xf numFmtId="0" fontId="59" fillId="62" borderId="0"/>
    <xf numFmtId="0" fontId="60" fillId="63" borderId="0"/>
    <xf numFmtId="0" fontId="61" fillId="0" borderId="0"/>
    <xf numFmtId="0" fontId="39" fillId="59" borderId="16" applyNumberFormat="0" applyAlignment="0" applyProtection="0"/>
    <xf numFmtId="0" fontId="39" fillId="59" borderId="16" applyNumberFormat="0" applyProtection="0">
      <alignment vertical="center" wrapText="1"/>
    </xf>
    <xf numFmtId="0" fontId="40" fillId="60" borderId="17" applyNumberFormat="0" applyAlignment="0" applyProtection="0"/>
    <xf numFmtId="0" fontId="40" fillId="60" borderId="17" applyNumberFormat="0" applyProtection="0">
      <alignment vertical="center" wrapText="1"/>
    </xf>
    <xf numFmtId="0" fontId="62" fillId="0" borderId="0"/>
    <xf numFmtId="0" fontId="41" fillId="0" borderId="18" applyNumberFormat="0" applyFill="0" applyAlignment="0" applyProtection="0"/>
    <xf numFmtId="0" fontId="41" fillId="0" borderId="18" applyNumberFormat="0" applyFill="0" applyProtection="0">
      <alignment vertical="center" wrapText="1"/>
    </xf>
    <xf numFmtId="0" fontId="43" fillId="52" borderId="0" applyNumberFormat="0" applyBorder="0" applyAlignment="0" applyProtection="0"/>
    <xf numFmtId="0" fontId="43" fillId="52" borderId="0" applyNumberFormat="0" applyBorder="0" applyProtection="0">
      <alignment vertical="center" wrapText="1"/>
    </xf>
    <xf numFmtId="0" fontId="1" fillId="0" borderId="0"/>
    <xf numFmtId="0" fontId="1" fillId="0" borderId="0">
      <alignment vertical="center" wrapText="1"/>
    </xf>
    <xf numFmtId="0" fontId="1" fillId="0" borderId="0"/>
    <xf numFmtId="0" fontId="1" fillId="0" borderId="0">
      <alignment vertical="center" wrapText="1"/>
    </xf>
    <xf numFmtId="0" fontId="1" fillId="0" borderId="0">
      <alignment vertical="center" wrapText="1"/>
    </xf>
    <xf numFmtId="0" fontId="1" fillId="0" borderId="0">
      <alignment vertical="center" wrapText="1"/>
    </xf>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63" fillId="0" borderId="0"/>
    <xf numFmtId="0" fontId="64" fillId="0" borderId="0"/>
    <xf numFmtId="0" fontId="1" fillId="0" borderId="0"/>
    <xf numFmtId="0" fontId="31" fillId="0" borderId="0"/>
    <xf numFmtId="0" fontId="28" fillId="0" borderId="0"/>
    <xf numFmtId="0" fontId="28" fillId="0" borderId="0"/>
    <xf numFmtId="0" fontId="1" fillId="0" borderId="0" applyNumberFormat="0" applyFont="0" applyFill="0" applyBorder="0" applyAlignment="0" applyProtection="0">
      <alignment vertical="top"/>
    </xf>
    <xf numFmtId="0" fontId="31" fillId="0" borderId="0"/>
    <xf numFmtId="0" fontId="31" fillId="0" borderId="0"/>
    <xf numFmtId="0" fontId="1" fillId="0" borderId="0"/>
    <xf numFmtId="0" fontId="53" fillId="0" borderId="0"/>
    <xf numFmtId="0" fontId="1" fillId="0" borderId="0"/>
    <xf numFmtId="0" fontId="1" fillId="0" borderId="0">
      <alignment vertical="center" wrapText="1"/>
    </xf>
    <xf numFmtId="0" fontId="44" fillId="0" borderId="0" applyNumberFormat="0" applyFill="0" applyBorder="0" applyAlignment="0" applyProtection="0"/>
    <xf numFmtId="0" fontId="44" fillId="0" borderId="0" applyNumberFormat="0" applyFill="0" applyBorder="0" applyProtection="0">
      <alignment vertical="center" wrapText="1"/>
    </xf>
    <xf numFmtId="0" fontId="1" fillId="54" borderId="20" applyNumberFormat="0" applyAlignment="0" applyProtection="0"/>
    <xf numFmtId="0" fontId="1" fillId="54" borderId="20" applyNumberFormat="0" applyAlignment="0" applyProtection="0"/>
    <xf numFmtId="0" fontId="1" fillId="54" borderId="20" applyNumberFormat="0" applyAlignment="0" applyProtection="0"/>
    <xf numFmtId="0" fontId="1" fillId="0" borderId="25" applyNumberFormat="0" applyAlignment="0"/>
    <xf numFmtId="0" fontId="65" fillId="0" borderId="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54" fillId="0" borderId="0" applyFont="0" applyFill="0" applyBorder="0" applyAlignment="0" applyProtection="0"/>
    <xf numFmtId="0" fontId="1" fillId="54" borderId="20" applyNumberFormat="0" applyAlignment="0" applyProtection="0"/>
    <xf numFmtId="0" fontId="66" fillId="0" borderId="0"/>
    <xf numFmtId="0" fontId="67" fillId="0" borderId="0"/>
    <xf numFmtId="176" fontId="67" fillId="0" borderId="0"/>
    <xf numFmtId="0" fontId="48" fillId="0" borderId="21" applyNumberFormat="0" applyFill="0" applyAlignment="0" applyProtection="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 fillId="0" borderId="0"/>
    <xf numFmtId="0" fontId="1" fillId="0" borderId="26" applyNumberFormat="0" applyAlignment="0"/>
    <xf numFmtId="0" fontId="68" fillId="0" borderId="0"/>
    <xf numFmtId="0" fontId="1" fillId="0" borderId="0">
      <alignment horizontal="center"/>
    </xf>
    <xf numFmtId="177" fontId="33" fillId="0" borderId="0">
      <alignment horizontal="left"/>
    </xf>
    <xf numFmtId="0" fontId="50" fillId="0" borderId="22" applyNumberFormat="0" applyFill="0" applyAlignment="0" applyProtection="0"/>
    <xf numFmtId="0" fontId="51" fillId="0" borderId="23" applyNumberFormat="0" applyFill="0" applyAlignment="0" applyProtection="0"/>
    <xf numFmtId="0" fontId="52" fillId="0" borderId="24" applyNumberFormat="0" applyFill="0" applyAlignment="0" applyProtection="0"/>
    <xf numFmtId="0" fontId="52" fillId="0" borderId="0" applyNumberFormat="0" applyFill="0" applyBorder="0" applyAlignment="0" applyProtection="0"/>
    <xf numFmtId="178" fontId="1" fillId="0" borderId="0" applyFill="0" applyBorder="0" applyAlignment="0" applyProtection="0"/>
    <xf numFmtId="179" fontId="1" fillId="0" borderId="0" applyFill="0" applyBorder="0" applyAlignment="0" applyProtection="0"/>
    <xf numFmtId="0" fontId="36" fillId="48" borderId="0" applyNumberFormat="0" applyBorder="0" applyProtection="0">
      <alignment vertical="center" wrapText="1"/>
    </xf>
    <xf numFmtId="0" fontId="36" fillId="55" borderId="0" applyNumberFormat="0" applyBorder="0" applyProtection="0">
      <alignment vertical="center" wrapText="1"/>
    </xf>
    <xf numFmtId="0" fontId="36" fillId="50" borderId="0" applyNumberFormat="0" applyBorder="0" applyProtection="0">
      <alignment vertical="center" wrapText="1"/>
    </xf>
    <xf numFmtId="0" fontId="36" fillId="45" borderId="0" applyNumberFormat="0" applyBorder="0" applyProtection="0">
      <alignment vertical="center" wrapText="1"/>
    </xf>
    <xf numFmtId="0" fontId="36" fillId="46" borderId="0" applyNumberFormat="0" applyBorder="0" applyProtection="0">
      <alignment vertical="center" wrapText="1"/>
    </xf>
    <xf numFmtId="0" fontId="36" fillId="61" borderId="0" applyNumberFormat="0" applyBorder="0" applyProtection="0">
      <alignment vertical="center" wrapText="1"/>
    </xf>
    <xf numFmtId="0" fontId="39" fillId="59" borderId="16" applyNumberFormat="0" applyProtection="0">
      <alignment vertical="center" wrapText="1"/>
    </xf>
    <xf numFmtId="0" fontId="40" fillId="60" borderId="17" applyNumberFormat="0" applyProtection="0">
      <alignment vertical="center" wrapText="1"/>
    </xf>
    <xf numFmtId="0" fontId="37" fillId="60" borderId="16" applyNumberFormat="0" applyProtection="0">
      <alignment vertical="center" wrapText="1"/>
    </xf>
    <xf numFmtId="0" fontId="50" fillId="0" borderId="22" applyNumberFormat="0" applyFill="0" applyProtection="0">
      <alignment vertical="center" wrapText="1"/>
    </xf>
    <xf numFmtId="0" fontId="51" fillId="0" borderId="23" applyNumberFormat="0" applyFill="0" applyProtection="0">
      <alignment vertical="center" wrapText="1"/>
    </xf>
    <xf numFmtId="0" fontId="52" fillId="0" borderId="24" applyNumberFormat="0" applyFill="0" applyProtection="0">
      <alignment vertical="center" wrapText="1"/>
    </xf>
    <xf numFmtId="0" fontId="52" fillId="0" borderId="0" applyNumberFormat="0" applyFill="0" applyBorder="0" applyProtection="0">
      <alignment vertical="center" wrapText="1"/>
    </xf>
    <xf numFmtId="0" fontId="41" fillId="0" borderId="18" applyNumberFormat="0" applyFill="0" applyProtection="0">
      <alignment vertical="center" wrapText="1"/>
    </xf>
    <xf numFmtId="0" fontId="47" fillId="53" borderId="19" applyNumberFormat="0" applyProtection="0">
      <alignment vertical="center" wrapText="1"/>
    </xf>
    <xf numFmtId="0" fontId="44" fillId="0" borderId="0" applyNumberFormat="0" applyFill="0" applyBorder="0" applyProtection="0">
      <alignment vertical="center" wrapText="1"/>
    </xf>
    <xf numFmtId="0" fontId="43" fillId="52" borderId="0" applyNumberFormat="0" applyBorder="0" applyProtection="0">
      <alignment vertical="center" wrapText="1"/>
    </xf>
    <xf numFmtId="0" fontId="31" fillId="0" borderId="0"/>
    <xf numFmtId="0" fontId="1" fillId="0" borderId="0"/>
    <xf numFmtId="0" fontId="1" fillId="0" borderId="0"/>
    <xf numFmtId="0" fontId="49" fillId="35" borderId="0" applyNumberFormat="0" applyBorder="0" applyProtection="0">
      <alignment vertical="center" wrapText="1"/>
    </xf>
    <xf numFmtId="0" fontId="46" fillId="0" borderId="0" applyNumberFormat="0" applyFill="0" applyBorder="0" applyProtection="0">
      <alignment vertical="center" wrapText="1"/>
    </xf>
    <xf numFmtId="0" fontId="1" fillId="54" borderId="20" applyNumberFormat="0" applyProtection="0">
      <alignment vertical="center" wrapText="1"/>
    </xf>
    <xf numFmtId="0" fontId="48" fillId="0" borderId="21" applyNumberFormat="0" applyFill="0" applyProtection="0">
      <alignment vertical="center" wrapText="1"/>
    </xf>
    <xf numFmtId="49" fontId="1" fillId="0" borderId="0">
      <alignment horizontal="left" vertical="center" wrapText="1" indent="1" shrinkToFit="1"/>
      <protection locked="0"/>
    </xf>
    <xf numFmtId="0" fontId="38" fillId="0" borderId="0" applyNumberFormat="0" applyFill="0" applyBorder="0" applyProtection="0">
      <alignment vertical="center" wrapText="1"/>
    </xf>
    <xf numFmtId="0" fontId="42" fillId="36" borderId="0" applyNumberFormat="0" applyBorder="0" applyProtection="0">
      <alignment vertical="center" wrapText="1"/>
    </xf>
    <xf numFmtId="49" fontId="34" fillId="60" borderId="0">
      <alignment horizontal="center" vertical="center" wrapText="1"/>
      <protection locked="0"/>
    </xf>
    <xf numFmtId="0" fontId="1" fillId="0" borderId="0"/>
    <xf numFmtId="0" fontId="28" fillId="64" borderId="0" applyNumberFormat="0" applyBorder="0" applyAlignment="0" applyProtection="0"/>
    <xf numFmtId="0" fontId="28" fillId="65" borderId="0" applyNumberFormat="0" applyBorder="0" applyAlignment="0" applyProtection="0"/>
    <xf numFmtId="0" fontId="28" fillId="66" borderId="0" applyNumberFormat="0" applyBorder="0" applyAlignment="0" applyProtection="0"/>
    <xf numFmtId="0" fontId="28" fillId="67" borderId="0" applyNumberFormat="0" applyBorder="0" applyAlignment="0" applyProtection="0"/>
    <xf numFmtId="0" fontId="28" fillId="68" borderId="0" applyNumberFormat="0" applyBorder="0" applyAlignment="0" applyProtection="0"/>
    <xf numFmtId="0" fontId="28" fillId="69" borderId="0" applyNumberFormat="0" applyBorder="0" applyAlignment="0" applyProtection="0"/>
    <xf numFmtId="0" fontId="28" fillId="64" borderId="0" applyNumberFormat="0" applyBorder="0" applyAlignment="0" applyProtection="0"/>
    <xf numFmtId="0" fontId="28" fillId="65" borderId="0" applyNumberFormat="0" applyBorder="0" applyAlignment="0" applyProtection="0"/>
    <xf numFmtId="0" fontId="28" fillId="66" borderId="0" applyNumberFormat="0" applyBorder="0" applyAlignment="0" applyProtection="0"/>
    <xf numFmtId="0" fontId="28" fillId="67" borderId="0" applyNumberFormat="0" applyBorder="0" applyAlignment="0" applyProtection="0"/>
    <xf numFmtId="0" fontId="28" fillId="68" borderId="0" applyNumberFormat="0" applyBorder="0" applyAlignment="0" applyProtection="0"/>
    <xf numFmtId="0" fontId="28" fillId="69" borderId="0" applyNumberFormat="0" applyBorder="0" applyAlignment="0" applyProtection="0"/>
    <xf numFmtId="0" fontId="28" fillId="70" borderId="0" applyNumberFormat="0" applyBorder="0" applyAlignment="0" applyProtection="0"/>
    <xf numFmtId="0" fontId="71" fillId="64" borderId="0" applyNumberFormat="0" applyBorder="0" applyAlignment="0" applyProtection="0"/>
    <xf numFmtId="0" fontId="28" fillId="64" borderId="0" applyNumberFormat="0" applyBorder="0" applyAlignment="0" applyProtection="0"/>
    <xf numFmtId="0" fontId="28" fillId="64" borderId="0" applyNumberFormat="0" applyBorder="0" applyAlignment="0" applyProtection="0"/>
    <xf numFmtId="0" fontId="28" fillId="64" borderId="0" applyNumberFormat="0" applyBorder="0" applyAlignment="0" applyProtection="0"/>
    <xf numFmtId="0" fontId="28" fillId="71" borderId="0" applyNumberFormat="0" applyBorder="0" applyAlignment="0" applyProtection="0"/>
    <xf numFmtId="0" fontId="71" fillId="65" borderId="0" applyNumberFormat="0" applyBorder="0" applyAlignment="0" applyProtection="0"/>
    <xf numFmtId="0" fontId="28" fillId="65" borderId="0" applyNumberFormat="0" applyBorder="0" applyAlignment="0" applyProtection="0"/>
    <xf numFmtId="0" fontId="28" fillId="65" borderId="0" applyNumberFormat="0" applyBorder="0" applyAlignment="0" applyProtection="0"/>
    <xf numFmtId="0" fontId="28" fillId="65" borderId="0" applyNumberFormat="0" applyBorder="0" applyAlignment="0" applyProtection="0"/>
    <xf numFmtId="0" fontId="72" fillId="17" borderId="0" applyNumberFormat="0" applyBorder="0" applyAlignment="0" applyProtection="0"/>
    <xf numFmtId="0" fontId="28" fillId="72" borderId="0" applyNumberFormat="0" applyBorder="0" applyAlignment="0" applyProtection="0"/>
    <xf numFmtId="0" fontId="71" fillId="66" borderId="0" applyNumberFormat="0" applyBorder="0" applyAlignment="0" applyProtection="0"/>
    <xf numFmtId="0" fontId="28" fillId="66" borderId="0" applyNumberFormat="0" applyBorder="0" applyAlignment="0" applyProtection="0"/>
    <xf numFmtId="0" fontId="6" fillId="66" borderId="0" applyNumberFormat="0" applyBorder="0" applyAlignment="0" applyProtection="0"/>
    <xf numFmtId="0" fontId="28" fillId="66" borderId="0" applyNumberFormat="0" applyBorder="0" applyAlignment="0" applyProtection="0"/>
    <xf numFmtId="0" fontId="28" fillId="66"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66" borderId="0" applyNumberFormat="0" applyBorder="0" applyAlignment="0" applyProtection="0"/>
    <xf numFmtId="0" fontId="28" fillId="69" borderId="0" applyNumberFormat="0" applyBorder="0" applyAlignment="0" applyProtection="0"/>
    <xf numFmtId="0" fontId="71" fillId="67" borderId="0" applyNumberFormat="0" applyBorder="0" applyAlignment="0" applyProtection="0"/>
    <xf numFmtId="0" fontId="28" fillId="67" borderId="0" applyNumberFormat="0" applyBorder="0" applyAlignment="0" applyProtection="0"/>
    <xf numFmtId="0" fontId="28" fillId="67" borderId="0" applyNumberFormat="0" applyBorder="0" applyAlignment="0" applyProtection="0"/>
    <xf numFmtId="0" fontId="28" fillId="67" borderId="0" applyNumberFormat="0" applyBorder="0" applyAlignment="0" applyProtection="0"/>
    <xf numFmtId="0" fontId="28" fillId="68" borderId="0" applyNumberFormat="0" applyBorder="0" applyAlignment="0" applyProtection="0"/>
    <xf numFmtId="0" fontId="71" fillId="68" borderId="0" applyNumberFormat="0" applyBorder="0" applyAlignment="0" applyProtection="0"/>
    <xf numFmtId="0" fontId="28" fillId="68" borderId="0" applyNumberFormat="0" applyBorder="0" applyAlignment="0" applyProtection="0"/>
    <xf numFmtId="0" fontId="28" fillId="72" borderId="0" applyNumberFormat="0" applyBorder="0" applyAlignment="0" applyProtection="0"/>
    <xf numFmtId="0" fontId="71" fillId="69" borderId="0" applyNumberFormat="0" applyBorder="0" applyAlignment="0" applyProtection="0"/>
    <xf numFmtId="0" fontId="28" fillId="69" borderId="0" applyNumberFormat="0" applyBorder="0" applyAlignment="0" applyProtection="0"/>
    <xf numFmtId="0" fontId="28" fillId="69" borderId="0" applyNumberFormat="0" applyBorder="0" applyAlignment="0" applyProtection="0"/>
    <xf numFmtId="0" fontId="28" fillId="69" borderId="0" applyNumberFormat="0" applyBorder="0" applyAlignment="0" applyProtection="0"/>
    <xf numFmtId="0" fontId="28" fillId="34" borderId="0" applyNumberFormat="0" applyBorder="0" applyAlignment="0" applyProtection="0"/>
    <xf numFmtId="0" fontId="28" fillId="64" borderId="0" applyNumberFormat="0" applyBorder="0" applyAlignment="0" applyProtection="0"/>
    <xf numFmtId="0" fontId="28" fillId="35" borderId="0" applyNumberFormat="0" applyBorder="0" applyAlignment="0" applyProtection="0"/>
    <xf numFmtId="0" fontId="28" fillId="65" borderId="0" applyNumberFormat="0" applyBorder="0" applyAlignment="0" applyProtection="0"/>
    <xf numFmtId="0" fontId="28" fillId="36" borderId="0" applyNumberFormat="0" applyBorder="0" applyAlignment="0" applyProtection="0"/>
    <xf numFmtId="0" fontId="28" fillId="66" borderId="0" applyNumberFormat="0" applyBorder="0" applyAlignment="0" applyProtection="0"/>
    <xf numFmtId="0" fontId="28" fillId="37" borderId="0" applyNumberFormat="0" applyBorder="0" applyAlignment="0" applyProtection="0"/>
    <xf numFmtId="0" fontId="28" fillId="67" borderId="0" applyNumberFormat="0" applyBorder="0" applyAlignment="0" applyProtection="0"/>
    <xf numFmtId="0" fontId="28" fillId="38" borderId="0" applyNumberFormat="0" applyBorder="0" applyAlignment="0" applyProtection="0"/>
    <xf numFmtId="0" fontId="28" fillId="68" borderId="0" applyNumberFormat="0" applyBorder="0" applyAlignment="0" applyProtection="0"/>
    <xf numFmtId="0" fontId="28" fillId="39" borderId="0" applyNumberFormat="0" applyBorder="0" applyAlignment="0" applyProtection="0"/>
    <xf numFmtId="0" fontId="28" fillId="69" borderId="0" applyNumberFormat="0" applyBorder="0" applyAlignment="0" applyProtection="0"/>
    <xf numFmtId="0" fontId="28" fillId="70" borderId="0" applyNumberFormat="0" applyBorder="0" applyAlignment="0" applyProtection="0"/>
    <xf numFmtId="0" fontId="28" fillId="71" borderId="0" applyNumberFormat="0" applyBorder="0" applyAlignment="0" applyProtection="0"/>
    <xf numFmtId="0" fontId="28" fillId="73" borderId="0" applyNumberFormat="0" applyBorder="0" applyAlignment="0" applyProtection="0"/>
    <xf numFmtId="0" fontId="28" fillId="67" borderId="0" applyNumberFormat="0" applyBorder="0" applyAlignment="0" applyProtection="0"/>
    <xf numFmtId="0" fontId="28" fillId="70" borderId="0" applyNumberFormat="0" applyBorder="0" applyAlignment="0" applyProtection="0"/>
    <xf numFmtId="0" fontId="28" fillId="74" borderId="0" applyNumberFormat="0" applyBorder="0" applyAlignment="0" applyProtection="0"/>
    <xf numFmtId="0" fontId="28" fillId="70" borderId="0" applyNumberFormat="0" applyBorder="0" applyAlignment="0" applyProtection="0"/>
    <xf numFmtId="0" fontId="28" fillId="71" borderId="0" applyNumberFormat="0" applyBorder="0" applyAlignment="0" applyProtection="0"/>
    <xf numFmtId="0" fontId="28" fillId="73" borderId="0" applyNumberFormat="0" applyBorder="0" applyAlignment="0" applyProtection="0"/>
    <xf numFmtId="0" fontId="28" fillId="67" borderId="0" applyNumberFormat="0" applyBorder="0" applyAlignment="0" applyProtection="0"/>
    <xf numFmtId="0" fontId="28" fillId="70" borderId="0" applyNumberFormat="0" applyBorder="0" applyAlignment="0" applyProtection="0"/>
    <xf numFmtId="0" fontId="28" fillId="74" borderId="0" applyNumberFormat="0" applyBorder="0" applyAlignment="0" applyProtection="0"/>
    <xf numFmtId="0" fontId="28" fillId="68" borderId="0" applyNumberFormat="0" applyBorder="0" applyAlignment="0" applyProtection="0"/>
    <xf numFmtId="0" fontId="71" fillId="70" borderId="0" applyNumberFormat="0" applyBorder="0" applyAlignment="0" applyProtection="0"/>
    <xf numFmtId="0" fontId="28" fillId="70" borderId="0" applyNumberFormat="0" applyBorder="0" applyAlignment="0" applyProtection="0"/>
    <xf numFmtId="0" fontId="28" fillId="70" borderId="0" applyNumberFormat="0" applyBorder="0" applyAlignment="0" applyProtection="0"/>
    <xf numFmtId="0" fontId="28" fillId="70" borderId="0" applyNumberFormat="0" applyBorder="0" applyAlignment="0" applyProtection="0"/>
    <xf numFmtId="0" fontId="28" fillId="71" borderId="0" applyNumberFormat="0" applyBorder="0" applyAlignment="0" applyProtection="0"/>
    <xf numFmtId="0" fontId="71" fillId="71" borderId="0" applyNumberFormat="0" applyBorder="0" applyAlignment="0" applyProtection="0"/>
    <xf numFmtId="0" fontId="28" fillId="71" borderId="0" applyNumberFormat="0" applyBorder="0" applyAlignment="0" applyProtection="0"/>
    <xf numFmtId="0" fontId="28" fillId="75" borderId="0" applyNumberFormat="0" applyBorder="0" applyAlignment="0" applyProtection="0"/>
    <xf numFmtId="0" fontId="71" fillId="73" borderId="0" applyNumberFormat="0" applyBorder="0" applyAlignment="0" applyProtection="0"/>
    <xf numFmtId="0" fontId="28" fillId="73" borderId="0" applyNumberFormat="0" applyBorder="0" applyAlignment="0" applyProtection="0"/>
    <xf numFmtId="0" fontId="28" fillId="73" borderId="0" applyNumberFormat="0" applyBorder="0" applyAlignment="0" applyProtection="0"/>
    <xf numFmtId="0" fontId="28" fillId="73" borderId="0" applyNumberFormat="0" applyBorder="0" applyAlignment="0" applyProtection="0"/>
    <xf numFmtId="0" fontId="28" fillId="65" borderId="0" applyNumberFormat="0" applyBorder="0" applyAlignment="0" applyProtection="0"/>
    <xf numFmtId="0" fontId="71" fillId="67" borderId="0" applyNumberFormat="0" applyBorder="0" applyAlignment="0" applyProtection="0"/>
    <xf numFmtId="0" fontId="28" fillId="67" borderId="0" applyNumberFormat="0" applyBorder="0" applyAlignment="0" applyProtection="0"/>
    <xf numFmtId="0" fontId="28" fillId="67" borderId="0" applyNumberFormat="0" applyBorder="0" applyAlignment="0" applyProtection="0"/>
    <xf numFmtId="0" fontId="28" fillId="67" borderId="0" applyNumberFormat="0" applyBorder="0" applyAlignment="0" applyProtection="0"/>
    <xf numFmtId="0" fontId="28" fillId="68" borderId="0" applyNumberFormat="0" applyBorder="0" applyAlignment="0" applyProtection="0"/>
    <xf numFmtId="0" fontId="71" fillId="70" borderId="0" applyNumberFormat="0" applyBorder="0" applyAlignment="0" applyProtection="0"/>
    <xf numFmtId="0" fontId="28" fillId="70" borderId="0" applyNumberFormat="0" applyBorder="0" applyAlignment="0" applyProtection="0"/>
    <xf numFmtId="0" fontId="28" fillId="70" borderId="0" applyNumberFormat="0" applyBorder="0" applyAlignment="0" applyProtection="0"/>
    <xf numFmtId="0" fontId="28" fillId="70" borderId="0" applyNumberFormat="0" applyBorder="0" applyAlignment="0" applyProtection="0"/>
    <xf numFmtId="0" fontId="28" fillId="72" borderId="0" applyNumberFormat="0" applyBorder="0" applyAlignment="0" applyProtection="0"/>
    <xf numFmtId="0" fontId="71" fillId="74" borderId="0" applyNumberFormat="0" applyBorder="0" applyAlignment="0" applyProtection="0"/>
    <xf numFmtId="0" fontId="28" fillId="74" borderId="0" applyNumberFormat="0" applyBorder="0" applyAlignment="0" applyProtection="0"/>
    <xf numFmtId="0" fontId="28" fillId="74" borderId="0" applyNumberFormat="0" applyBorder="0" applyAlignment="0" applyProtection="0"/>
    <xf numFmtId="0" fontId="28" fillId="74" borderId="0" applyNumberFormat="0" applyBorder="0" applyAlignment="0" applyProtection="0"/>
    <xf numFmtId="0" fontId="28" fillId="76" borderId="0" applyNumberFormat="0" applyBorder="0" applyAlignment="0" applyProtection="0"/>
    <xf numFmtId="0" fontId="28" fillId="70" borderId="0" applyNumberFormat="0" applyBorder="0" applyAlignment="0" applyProtection="0"/>
    <xf numFmtId="0" fontId="28" fillId="41" borderId="0" applyNumberFormat="0" applyBorder="0" applyAlignment="0" applyProtection="0"/>
    <xf numFmtId="0" fontId="28" fillId="71" borderId="0" applyNumberFormat="0" applyBorder="0" applyAlignment="0" applyProtection="0"/>
    <xf numFmtId="0" fontId="28" fillId="42" borderId="0" applyNumberFormat="0" applyBorder="0" applyAlignment="0" applyProtection="0"/>
    <xf numFmtId="0" fontId="28" fillId="73" borderId="0" applyNumberFormat="0" applyBorder="0" applyAlignment="0" applyProtection="0"/>
    <xf numFmtId="0" fontId="28" fillId="37" borderId="0" applyNumberFormat="0" applyBorder="0" applyAlignment="0" applyProtection="0"/>
    <xf numFmtId="0" fontId="28" fillId="67" borderId="0" applyNumberFormat="0" applyBorder="0" applyAlignment="0" applyProtection="0"/>
    <xf numFmtId="0" fontId="28" fillId="76" borderId="0" applyNumberFormat="0" applyBorder="0" applyAlignment="0" applyProtection="0"/>
    <xf numFmtId="0" fontId="28" fillId="70" borderId="0" applyNumberFormat="0" applyBorder="0" applyAlignment="0" applyProtection="0"/>
    <xf numFmtId="0" fontId="28" fillId="43" borderId="0" applyNumberFormat="0" applyBorder="0" applyAlignment="0" applyProtection="0"/>
    <xf numFmtId="0" fontId="28" fillId="74" borderId="0" applyNumberFormat="0" applyBorder="0" applyAlignment="0" applyProtection="0"/>
    <xf numFmtId="0" fontId="36" fillId="77" borderId="0" applyNumberFormat="0" applyBorder="0" applyAlignment="0" applyProtection="0"/>
    <xf numFmtId="0" fontId="36" fillId="71" borderId="0" applyNumberFormat="0" applyBorder="0" applyAlignment="0" applyProtection="0"/>
    <xf numFmtId="0" fontId="36" fillId="73"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36" fillId="80" borderId="0" applyNumberFormat="0" applyBorder="0" applyAlignment="0" applyProtection="0"/>
    <xf numFmtId="0" fontId="36" fillId="77" borderId="0" applyNumberFormat="0" applyBorder="0" applyAlignment="0" applyProtection="0"/>
    <xf numFmtId="0" fontId="36" fillId="71" borderId="0" applyNumberFormat="0" applyBorder="0" applyAlignment="0" applyProtection="0"/>
    <xf numFmtId="0" fontId="36" fillId="73"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36" fillId="80" borderId="0" applyNumberFormat="0" applyBorder="0" applyAlignment="0" applyProtection="0"/>
    <xf numFmtId="0" fontId="36" fillId="68" borderId="0" applyNumberFormat="0" applyBorder="0" applyAlignment="0" applyProtection="0"/>
    <xf numFmtId="0" fontId="73" fillId="77" borderId="0" applyNumberFormat="0" applyBorder="0" applyAlignment="0" applyProtection="0"/>
    <xf numFmtId="0" fontId="36" fillId="77" borderId="0" applyNumberFormat="0" applyBorder="0" applyAlignment="0" applyProtection="0"/>
    <xf numFmtId="0" fontId="36" fillId="77" borderId="0" applyNumberFormat="0" applyBorder="0" applyAlignment="0" applyProtection="0"/>
    <xf numFmtId="0" fontId="36" fillId="77" borderId="0" applyNumberFormat="0" applyBorder="0" applyAlignment="0" applyProtection="0"/>
    <xf numFmtId="0" fontId="26" fillId="11" borderId="0" applyNumberFormat="0" applyBorder="0" applyAlignment="0" applyProtection="0"/>
    <xf numFmtId="0" fontId="36" fillId="81" borderId="0" applyNumberFormat="0" applyBorder="0" applyAlignment="0" applyProtection="0"/>
    <xf numFmtId="0" fontId="73" fillId="71" borderId="0" applyNumberFormat="0" applyBorder="0" applyAlignment="0" applyProtection="0"/>
    <xf numFmtId="0" fontId="36" fillId="71" borderId="0" applyNumberFormat="0" applyBorder="0" applyAlignment="0" applyProtection="0"/>
    <xf numFmtId="0" fontId="36" fillId="71" borderId="0" applyNumberFormat="0" applyBorder="0" applyAlignment="0" applyProtection="0"/>
    <xf numFmtId="0" fontId="36" fillId="71" borderId="0" applyNumberFormat="0" applyBorder="0" applyAlignment="0" applyProtection="0"/>
    <xf numFmtId="0" fontId="36" fillId="74" borderId="0" applyNumberFormat="0" applyBorder="0" applyAlignment="0" applyProtection="0"/>
    <xf numFmtId="0" fontId="73" fillId="73" borderId="0" applyNumberFormat="0" applyBorder="0" applyAlignment="0" applyProtection="0"/>
    <xf numFmtId="0" fontId="36" fillId="73" borderId="0" applyNumberFormat="0" applyBorder="0" applyAlignment="0" applyProtection="0"/>
    <xf numFmtId="0" fontId="36" fillId="73" borderId="0" applyNumberFormat="0" applyBorder="0" applyAlignment="0" applyProtection="0"/>
    <xf numFmtId="0" fontId="36" fillId="73" borderId="0" applyNumberFormat="0" applyBorder="0" applyAlignment="0" applyProtection="0"/>
    <xf numFmtId="0" fontId="36" fillId="65" borderId="0" applyNumberFormat="0" applyBorder="0" applyAlignment="0" applyProtection="0"/>
    <xf numFmtId="0" fontId="73" fillId="78" borderId="0" applyNumberFormat="0" applyBorder="0" applyAlignment="0" applyProtection="0"/>
    <xf numFmtId="0" fontId="36" fillId="78" borderId="0" applyNumberFormat="0" applyBorder="0" applyAlignment="0" applyProtection="0"/>
    <xf numFmtId="0" fontId="36" fillId="78" borderId="0" applyNumberFormat="0" applyBorder="0" applyAlignment="0" applyProtection="0"/>
    <xf numFmtId="0" fontId="36" fillId="78" borderId="0" applyNumberFormat="0" applyBorder="0" applyAlignment="0" applyProtection="0"/>
    <xf numFmtId="0" fontId="36" fillId="68" borderId="0" applyNumberFormat="0" applyBorder="0" applyAlignment="0" applyProtection="0"/>
    <xf numFmtId="0" fontId="73" fillId="79" borderId="0" applyNumberFormat="0" applyBorder="0" applyAlignment="0" applyProtection="0"/>
    <xf numFmtId="0" fontId="36" fillId="79" borderId="0" applyNumberFormat="0" applyBorder="0" applyAlignment="0" applyProtection="0"/>
    <xf numFmtId="0" fontId="36" fillId="79" borderId="0" applyNumberFormat="0" applyBorder="0" applyAlignment="0" applyProtection="0"/>
    <xf numFmtId="0" fontId="36" fillId="79" borderId="0" applyNumberFormat="0" applyBorder="0" applyAlignment="0" applyProtection="0"/>
    <xf numFmtId="0" fontId="36" fillId="71" borderId="0" applyNumberFormat="0" applyBorder="0" applyAlignment="0" applyProtection="0"/>
    <xf numFmtId="0" fontId="73" fillId="80" borderId="0" applyNumberFormat="0" applyBorder="0" applyAlignment="0" applyProtection="0"/>
    <xf numFmtId="0" fontId="36" fillId="80" borderId="0" applyNumberFormat="0" applyBorder="0" applyAlignment="0" applyProtection="0"/>
    <xf numFmtId="0" fontId="36" fillId="80" borderId="0" applyNumberFormat="0" applyBorder="0" applyAlignment="0" applyProtection="0"/>
    <xf numFmtId="0" fontId="36" fillId="80" borderId="0" applyNumberFormat="0" applyBorder="0" applyAlignment="0" applyProtection="0"/>
    <xf numFmtId="0" fontId="36" fillId="44" borderId="0" applyNumberFormat="0" applyBorder="0" applyAlignment="0" applyProtection="0"/>
    <xf numFmtId="0" fontId="36" fillId="77" borderId="0" applyNumberFormat="0" applyBorder="0" applyAlignment="0" applyProtection="0"/>
    <xf numFmtId="0" fontId="36" fillId="41" borderId="0" applyNumberFormat="0" applyBorder="0" applyAlignment="0" applyProtection="0"/>
    <xf numFmtId="0" fontId="36" fillId="71" borderId="0" applyNumberFormat="0" applyBorder="0" applyAlignment="0" applyProtection="0"/>
    <xf numFmtId="0" fontId="36" fillId="42" borderId="0" applyNumberFormat="0" applyBorder="0" applyAlignment="0" applyProtection="0"/>
    <xf numFmtId="0" fontId="36" fillId="73" borderId="0" applyNumberFormat="0" applyBorder="0" applyAlignment="0" applyProtection="0"/>
    <xf numFmtId="0" fontId="36" fillId="45" borderId="0" applyNumberFormat="0" applyBorder="0" applyAlignment="0" applyProtection="0"/>
    <xf numFmtId="0" fontId="36" fillId="78" borderId="0" applyNumberFormat="0" applyBorder="0" applyAlignment="0" applyProtection="0"/>
    <xf numFmtId="0" fontId="36" fillId="46" borderId="0" applyNumberFormat="0" applyBorder="0" applyAlignment="0" applyProtection="0"/>
    <xf numFmtId="0" fontId="36" fillId="79" borderId="0" applyNumberFormat="0" applyBorder="0" applyAlignment="0" applyProtection="0"/>
    <xf numFmtId="0" fontId="36" fillId="47" borderId="0" applyNumberFormat="0" applyBorder="0" applyAlignment="0" applyProtection="0"/>
    <xf numFmtId="0" fontId="36" fillId="80" borderId="0" applyNumberFormat="0" applyBorder="0" applyAlignment="0" applyProtection="0"/>
    <xf numFmtId="0" fontId="74" fillId="8" borderId="0" applyNumberFormat="0" applyBorder="0" applyAlignment="0" applyProtection="0"/>
    <xf numFmtId="0" fontId="36" fillId="82" borderId="0" applyNumberFormat="0" applyBorder="0" applyAlignment="0" applyProtection="0"/>
    <xf numFmtId="0" fontId="73" fillId="83" borderId="0" applyNumberFormat="0" applyBorder="0" applyAlignment="0" applyProtection="0"/>
    <xf numFmtId="0" fontId="36" fillId="83" borderId="0" applyNumberFormat="0" applyBorder="0" applyAlignment="0" applyProtection="0"/>
    <xf numFmtId="0" fontId="36" fillId="83" borderId="0" applyNumberFormat="0" applyBorder="0" applyAlignment="0" applyProtection="0"/>
    <xf numFmtId="0" fontId="36" fillId="83" borderId="0" applyNumberFormat="0" applyBorder="0" applyAlignment="0" applyProtection="0"/>
    <xf numFmtId="0" fontId="74" fillId="12" borderId="0" applyNumberFormat="0" applyBorder="0" applyAlignment="0" applyProtection="0"/>
    <xf numFmtId="0" fontId="36" fillId="81" borderId="0" applyNumberFormat="0" applyBorder="0" applyAlignment="0" applyProtection="0"/>
    <xf numFmtId="0" fontId="73" fillId="84" borderId="0" applyNumberFormat="0" applyBorder="0" applyAlignment="0" applyProtection="0"/>
    <xf numFmtId="0" fontId="36" fillId="84" borderId="0" applyNumberFormat="0" applyBorder="0" applyAlignment="0" applyProtection="0"/>
    <xf numFmtId="0" fontId="36" fillId="84" borderId="0" applyNumberFormat="0" applyBorder="0" applyAlignment="0" applyProtection="0"/>
    <xf numFmtId="0" fontId="36" fillId="84" borderId="0" applyNumberFormat="0" applyBorder="0" applyAlignment="0" applyProtection="0"/>
    <xf numFmtId="0" fontId="74" fillId="16" borderId="0" applyNumberFormat="0" applyBorder="0" applyAlignment="0" applyProtection="0"/>
    <xf numFmtId="0" fontId="36" fillId="74" borderId="0" applyNumberFormat="0" applyBorder="0" applyAlignment="0" applyProtection="0"/>
    <xf numFmtId="0" fontId="73" fillId="85" borderId="0" applyNumberFormat="0" applyBorder="0" applyAlignment="0" applyProtection="0"/>
    <xf numFmtId="0" fontId="36" fillId="85" borderId="0" applyNumberFormat="0" applyBorder="0" applyAlignment="0" applyProtection="0"/>
    <xf numFmtId="0" fontId="36" fillId="85" borderId="0" applyNumberFormat="0" applyBorder="0" applyAlignment="0" applyProtection="0"/>
    <xf numFmtId="0" fontId="36" fillId="85" borderId="0" applyNumberFormat="0" applyBorder="0" applyAlignment="0" applyProtection="0"/>
    <xf numFmtId="0" fontId="36" fillId="86" borderId="0" applyNumberFormat="0" applyBorder="0" applyAlignment="0" applyProtection="0"/>
    <xf numFmtId="0" fontId="73" fillId="78" borderId="0" applyNumberFormat="0" applyBorder="0" applyAlignment="0" applyProtection="0"/>
    <xf numFmtId="0" fontId="36" fillId="78" borderId="0" applyNumberFormat="0" applyBorder="0" applyAlignment="0" applyProtection="0"/>
    <xf numFmtId="0" fontId="36" fillId="78"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73" fillId="79" borderId="0" applyNumberFormat="0" applyBorder="0" applyAlignment="0" applyProtection="0"/>
    <xf numFmtId="0" fontId="36" fillId="79" borderId="0" applyNumberFormat="0" applyBorder="0" applyAlignment="0" applyProtection="0"/>
    <xf numFmtId="0" fontId="36" fillId="84" borderId="0" applyNumberFormat="0" applyBorder="0" applyAlignment="0" applyProtection="0"/>
    <xf numFmtId="0" fontId="73" fillId="81" borderId="0" applyNumberFormat="0" applyBorder="0" applyAlignment="0" applyProtection="0"/>
    <xf numFmtId="0" fontId="36" fillId="81" borderId="0" applyNumberFormat="0" applyBorder="0" applyAlignment="0" applyProtection="0"/>
    <xf numFmtId="0" fontId="36" fillId="81" borderId="0" applyNumberFormat="0" applyBorder="0" applyAlignment="0" applyProtection="0"/>
    <xf numFmtId="0" fontId="36" fillId="81" borderId="0" applyNumberFormat="0" applyBorder="0" applyAlignment="0" applyProtection="0"/>
    <xf numFmtId="0" fontId="37" fillId="33" borderId="16" applyNumberFormat="0" applyAlignment="0" applyProtection="0"/>
    <xf numFmtId="0" fontId="37" fillId="87" borderId="16" applyNumberFormat="0" applyAlignment="0" applyProtection="0"/>
    <xf numFmtId="165" fontId="28" fillId="0" borderId="0" applyFont="0" applyFill="0" applyBorder="0" applyAlignment="0" applyProtection="0"/>
    <xf numFmtId="0" fontId="49" fillId="67" borderId="0" applyNumberFormat="0" applyBorder="0" applyAlignment="0" applyProtection="0"/>
    <xf numFmtId="0" fontId="75" fillId="65" borderId="0" applyNumberFormat="0" applyBorder="0" applyAlignment="0" applyProtection="0"/>
    <xf numFmtId="0" fontId="49" fillId="65" borderId="0" applyNumberFormat="0" applyBorder="0" applyAlignment="0" applyProtection="0"/>
    <xf numFmtId="0" fontId="20" fillId="4" borderId="0" applyNumberFormat="0" applyBorder="0" applyAlignment="0" applyProtection="0"/>
    <xf numFmtId="0" fontId="49" fillId="65" borderId="0" applyNumberFormat="0" applyBorder="0" applyAlignment="0" applyProtection="0"/>
    <xf numFmtId="0" fontId="49" fillId="65" borderId="0" applyNumberFormat="0" applyBorder="0" applyAlignment="0" applyProtection="0"/>
    <xf numFmtId="0" fontId="39" fillId="69" borderId="16" applyNumberFormat="0" applyAlignment="0" applyProtection="0"/>
    <xf numFmtId="0" fontId="76" fillId="88" borderId="16" applyNumberFormat="0" applyAlignment="0" applyProtection="0"/>
    <xf numFmtId="0" fontId="77" fillId="87" borderId="16" applyNumberFormat="0" applyAlignment="0" applyProtection="0"/>
    <xf numFmtId="0" fontId="37" fillId="87" borderId="16" applyNumberFormat="0" applyAlignment="0" applyProtection="0"/>
    <xf numFmtId="0" fontId="37" fillId="87" borderId="16" applyNumberFormat="0" applyAlignment="0" applyProtection="0"/>
    <xf numFmtId="0" fontId="37" fillId="87" borderId="16" applyNumberFormat="0" applyAlignment="0" applyProtection="0"/>
    <xf numFmtId="0" fontId="41" fillId="0" borderId="18" applyNumberFormat="0" applyFill="0" applyAlignment="0" applyProtection="0"/>
    <xf numFmtId="0" fontId="47" fillId="89" borderId="19" applyNumberFormat="0" applyAlignment="0" applyProtection="0"/>
    <xf numFmtId="0" fontId="78" fillId="89" borderId="19" applyNumberFormat="0" applyAlignment="0" applyProtection="0"/>
    <xf numFmtId="0" fontId="47" fillId="89" borderId="19" applyNumberFormat="0" applyAlignment="0" applyProtection="0"/>
    <xf numFmtId="0" fontId="49" fillId="65" borderId="0" applyNumberFormat="0" applyBorder="0" applyAlignment="0" applyProtection="0"/>
    <xf numFmtId="0" fontId="44" fillId="0" borderId="0" applyNumberFormat="0" applyFill="0" applyBorder="0" applyAlignment="0" applyProtection="0"/>
    <xf numFmtId="0" fontId="50" fillId="0" borderId="22" applyNumberFormat="0" applyFill="0" applyAlignment="0" applyProtection="0"/>
    <xf numFmtId="0" fontId="51" fillId="0" borderId="23" applyNumberFormat="0" applyFill="0" applyAlignment="0" applyProtection="0"/>
    <xf numFmtId="0" fontId="52" fillId="0" borderId="24" applyNumberFormat="0" applyFill="0" applyAlignment="0" applyProtection="0"/>
    <xf numFmtId="0" fontId="52" fillId="0" borderId="0" applyNumberForma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40" fontId="79"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80"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1" fillId="0" borderId="0" applyFont="0" applyFill="0" applyBorder="0" applyAlignment="0" applyProtection="0"/>
    <xf numFmtId="165"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1" fillId="0" borderId="0" applyFont="0" applyFill="0" applyBorder="0" applyAlignment="0" applyProtection="0"/>
    <xf numFmtId="181" fontId="31" fillId="0" borderId="0" applyFont="0" applyFill="0" applyBorder="0" applyAlignment="0" applyProtection="0"/>
    <xf numFmtId="0" fontId="47" fillId="89" borderId="19" applyNumberFormat="0" applyAlignment="0" applyProtection="0"/>
    <xf numFmtId="182" fontId="80" fillId="0" borderId="0" applyFont="0" applyFill="0" applyBorder="0" applyAlignment="0" applyProtection="0"/>
    <xf numFmtId="0" fontId="46" fillId="0" borderId="0" applyNumberFormat="0" applyFill="0" applyBorder="0" applyAlignment="0" applyProtection="0"/>
    <xf numFmtId="0" fontId="81" fillId="0" borderId="0" applyNumberFormat="0" applyFill="0" applyBorder="0" applyAlignment="0" applyProtection="0"/>
    <xf numFmtId="0" fontId="46" fillId="0" borderId="0" applyNumberFormat="0" applyFill="0" applyBorder="0" applyAlignment="0" applyProtection="0"/>
    <xf numFmtId="0" fontId="38" fillId="0" borderId="0" applyNumberFormat="0" applyFill="0" applyBorder="0" applyAlignment="0" applyProtection="0"/>
    <xf numFmtId="0" fontId="42" fillId="68" borderId="0" applyNumberFormat="0" applyBorder="0" applyAlignment="0" applyProtection="0"/>
    <xf numFmtId="0" fontId="82" fillId="66" borderId="0" applyNumberFormat="0" applyBorder="0" applyAlignment="0" applyProtection="0"/>
    <xf numFmtId="0" fontId="42" fillId="66" borderId="0" applyNumberFormat="0" applyBorder="0" applyAlignment="0" applyProtection="0"/>
    <xf numFmtId="0" fontId="42" fillId="66" borderId="0" applyNumberFormat="0" applyBorder="0" applyAlignment="0" applyProtection="0"/>
    <xf numFmtId="0" fontId="42" fillId="66" borderId="0" applyNumberFormat="0" applyFont="0" applyBorder="0" applyAlignment="0" applyProtection="0"/>
    <xf numFmtId="0" fontId="42" fillId="66"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83" fillId="3" borderId="0" applyNumberFormat="0" applyBorder="0" applyAlignment="0" applyProtection="0"/>
    <xf numFmtId="0" fontId="84" fillId="0" borderId="22" applyNumberFormat="0" applyFill="0" applyAlignment="0" applyProtection="0"/>
    <xf numFmtId="0" fontId="50" fillId="0" borderId="22" applyNumberFormat="0" applyFill="0" applyAlignment="0" applyProtection="0"/>
    <xf numFmtId="0" fontId="50" fillId="0" borderId="22" applyNumberFormat="0" applyFill="0" applyAlignment="0" applyProtection="0"/>
    <xf numFmtId="0" fontId="50" fillId="0" borderId="22" applyNumberFormat="0" applyFill="0" applyAlignment="0" applyProtection="0"/>
    <xf numFmtId="0" fontId="69" fillId="0" borderId="27" applyNumberFormat="0" applyFill="0" applyAlignment="0" applyProtection="0"/>
    <xf numFmtId="0" fontId="85" fillId="0" borderId="23" applyNumberFormat="0" applyFill="0" applyAlignment="0" applyProtection="0"/>
    <xf numFmtId="0" fontId="51" fillId="0" borderId="23" applyNumberFormat="0" applyFill="0" applyAlignment="0" applyProtection="0"/>
    <xf numFmtId="0" fontId="51" fillId="0" borderId="23" applyNumberFormat="0" applyFill="0" applyAlignment="0" applyProtection="0"/>
    <xf numFmtId="0" fontId="51" fillId="0" borderId="23" applyNumberFormat="0" applyFill="0" applyAlignment="0" applyProtection="0"/>
    <xf numFmtId="0" fontId="70" fillId="0" borderId="28" applyNumberFormat="0" applyFill="0" applyAlignment="0" applyProtection="0"/>
    <xf numFmtId="0" fontId="86" fillId="0" borderId="24" applyNumberFormat="0" applyFill="0" applyAlignment="0" applyProtection="0"/>
    <xf numFmtId="0" fontId="52" fillId="0" borderId="24" applyNumberFormat="0" applyFill="0" applyAlignment="0" applyProtection="0"/>
    <xf numFmtId="0" fontId="52" fillId="0" borderId="24" applyNumberFormat="0" applyFill="0" applyAlignment="0" applyProtection="0"/>
    <xf numFmtId="0" fontId="52" fillId="0" borderId="24" applyNumberFormat="0" applyFill="0" applyAlignment="0" applyProtection="0"/>
    <xf numFmtId="0" fontId="70" fillId="0" borderId="0" applyNumberFormat="0" applyFill="0" applyBorder="0" applyAlignment="0" applyProtection="0"/>
    <xf numFmtId="0" fontId="86"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48" fillId="0" borderId="21" applyNumberFormat="0" applyFill="0" applyAlignment="0" applyProtection="0"/>
    <xf numFmtId="0" fontId="39" fillId="39" borderId="16" applyNumberFormat="0" applyAlignment="0" applyProtection="0"/>
    <xf numFmtId="0" fontId="39" fillId="69" borderId="16" applyNumberFormat="0" applyAlignment="0" applyProtection="0"/>
    <xf numFmtId="0" fontId="39" fillId="75" borderId="16" applyNumberFormat="0" applyAlignment="0" applyProtection="0"/>
    <xf numFmtId="0" fontId="87" fillId="69" borderId="16" applyNumberFormat="0" applyAlignment="0" applyProtection="0"/>
    <xf numFmtId="0" fontId="39" fillId="69" borderId="16" applyNumberFormat="0" applyAlignment="0" applyProtection="0"/>
    <xf numFmtId="0" fontId="39" fillId="69" borderId="16" applyNumberFormat="0" applyAlignment="0" applyProtection="0"/>
    <xf numFmtId="0" fontId="39" fillId="69" borderId="16" applyNumberFormat="0" applyAlignment="0" applyProtection="0"/>
    <xf numFmtId="0" fontId="36" fillId="48" borderId="0" applyNumberFormat="0" applyBorder="0" applyAlignment="0" applyProtection="0"/>
    <xf numFmtId="0" fontId="36" fillId="83" borderId="0" applyNumberFormat="0" applyBorder="0" applyAlignment="0" applyProtection="0"/>
    <xf numFmtId="0" fontId="36" fillId="49" borderId="0" applyNumberFormat="0" applyBorder="0" applyAlignment="0" applyProtection="0"/>
    <xf numFmtId="0" fontId="36" fillId="84" borderId="0" applyNumberFormat="0" applyBorder="0" applyAlignment="0" applyProtection="0"/>
    <xf numFmtId="0" fontId="36" fillId="50" borderId="0" applyNumberFormat="0" applyBorder="0" applyAlignment="0" applyProtection="0"/>
    <xf numFmtId="0" fontId="36" fillId="85" borderId="0" applyNumberFormat="0" applyBorder="0" applyAlignment="0" applyProtection="0"/>
    <xf numFmtId="0" fontId="36" fillId="45" borderId="0" applyNumberFormat="0" applyBorder="0" applyAlignment="0" applyProtection="0"/>
    <xf numFmtId="0" fontId="36" fillId="78" borderId="0" applyNumberFormat="0" applyBorder="0" applyAlignment="0" applyProtection="0"/>
    <xf numFmtId="0" fontId="36" fillId="46" borderId="0" applyNumberFormat="0" applyBorder="0" applyAlignment="0" applyProtection="0"/>
    <xf numFmtId="0" fontId="36" fillId="79" borderId="0" applyNumberFormat="0" applyBorder="0" applyAlignment="0" applyProtection="0"/>
    <xf numFmtId="0" fontId="36" fillId="51" borderId="0" applyNumberFormat="0" applyBorder="0" applyAlignment="0" applyProtection="0"/>
    <xf numFmtId="0" fontId="36" fillId="81" borderId="0" applyNumberFormat="0" applyBorder="0" applyAlignment="0" applyProtection="0"/>
    <xf numFmtId="0" fontId="40" fillId="33" borderId="17" applyNumberFormat="0" applyAlignment="0" applyProtection="0"/>
    <xf numFmtId="0" fontId="40" fillId="87" borderId="17" applyNumberFormat="0" applyAlignment="0" applyProtection="0"/>
    <xf numFmtId="0" fontId="1" fillId="72" borderId="20" applyNumberFormat="0" applyFont="0" applyAlignment="0" applyProtection="0"/>
    <xf numFmtId="0" fontId="36" fillId="83" borderId="0" applyNumberFormat="0" applyBorder="0" applyAlignment="0" applyProtection="0"/>
    <xf numFmtId="0" fontId="36" fillId="84" borderId="0" applyNumberFormat="0" applyBorder="0" applyAlignment="0" applyProtection="0"/>
    <xf numFmtId="0" fontId="36" fillId="85"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36" fillId="81" borderId="0" applyNumberFormat="0" applyBorder="0" applyAlignment="0" applyProtection="0"/>
    <xf numFmtId="0" fontId="42" fillId="66" borderId="0" applyNumberFormat="0" applyBorder="0" applyAlignment="0" applyProtection="0"/>
    <xf numFmtId="0" fontId="40" fillId="87" borderId="17" applyNumberFormat="0" applyAlignment="0" applyProtection="0"/>
    <xf numFmtId="0" fontId="47" fillId="89" borderId="19" applyNumberFormat="0" applyAlignment="0" applyProtection="0"/>
    <xf numFmtId="0" fontId="82" fillId="66" borderId="0" applyNumberFormat="0" applyBorder="0" applyAlignment="0" applyProtection="0"/>
    <xf numFmtId="0" fontId="42" fillId="36" borderId="0" applyNumberFormat="0" applyBorder="0" applyAlignment="0" applyProtection="0"/>
    <xf numFmtId="0" fontId="42" fillId="66" borderId="0" applyNumberFormat="0" applyBorder="0" applyAlignment="0" applyProtection="0"/>
    <xf numFmtId="0" fontId="38" fillId="0" borderId="29" applyNumberFormat="0" applyFill="0" applyAlignment="0" applyProtection="0"/>
    <xf numFmtId="0" fontId="8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6" fillId="0" borderId="0" applyNumberFormat="0" applyFill="0" applyBorder="0" applyAlignment="0" applyProtection="0"/>
    <xf numFmtId="0" fontId="50" fillId="0" borderId="22" applyNumberFormat="0" applyFill="0" applyAlignment="0" applyProtection="0"/>
    <xf numFmtId="0" fontId="51" fillId="0" borderId="23" applyNumberFormat="0" applyFill="0" applyAlignment="0" applyProtection="0"/>
    <xf numFmtId="0" fontId="52" fillId="0" borderId="24" applyNumberFormat="0" applyFill="0" applyAlignment="0" applyProtection="0"/>
    <xf numFmtId="0" fontId="52" fillId="0" borderId="0" applyNumberFormat="0" applyFill="0" applyBorder="0" applyAlignment="0" applyProtection="0"/>
    <xf numFmtId="0" fontId="44" fillId="0" borderId="0" applyNumberFormat="0" applyFill="0" applyBorder="0" applyAlignment="0" applyProtection="0"/>
    <xf numFmtId="0" fontId="16" fillId="90" borderId="30" applyNumberFormat="0" applyAlignment="0" applyProtection="0"/>
    <xf numFmtId="0" fontId="43" fillId="52" borderId="0" applyNumberFormat="0" applyBorder="0" applyAlignment="0" applyProtection="0"/>
    <xf numFmtId="0" fontId="89" fillId="75" borderId="0" applyNumberFormat="0" applyBorder="0" applyAlignment="0" applyProtection="0"/>
    <xf numFmtId="0" fontId="90" fillId="75" borderId="0" applyNumberFormat="0" applyBorder="0" applyAlignment="0" applyProtection="0"/>
    <xf numFmtId="0" fontId="43" fillId="75" borderId="0" applyNumberFormat="0" applyBorder="0" applyAlignment="0" applyProtection="0"/>
    <xf numFmtId="0" fontId="43" fillId="75" borderId="0" applyNumberFormat="0" applyBorder="0" applyAlignment="0" applyProtection="0"/>
    <xf numFmtId="0" fontId="43" fillId="75" borderId="0" applyNumberFormat="0" applyBorder="0" applyAlignment="0" applyProtection="0"/>
    <xf numFmtId="0" fontId="43" fillId="75" borderId="0" applyNumberFormat="0" applyBorder="0" applyAlignment="0" applyProtection="0"/>
    <xf numFmtId="0" fontId="91" fillId="0" borderId="0"/>
    <xf numFmtId="0" fontId="92" fillId="0" borderId="0"/>
    <xf numFmtId="0" fontId="92" fillId="0" borderId="0"/>
    <xf numFmtId="0" fontId="79"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31" fillId="0" borderId="0"/>
    <xf numFmtId="0" fontId="31" fillId="0" borderId="0"/>
    <xf numFmtId="0" fontId="31" fillId="0" borderId="0"/>
    <xf numFmtId="0" fontId="31" fillId="0" borderId="0"/>
    <xf numFmtId="0" fontId="31" fillId="0" borderId="0"/>
    <xf numFmtId="0" fontId="31" fillId="0" borderId="0"/>
    <xf numFmtId="0" fontId="6" fillId="0" borderId="0"/>
    <xf numFmtId="0" fontId="32" fillId="0" borderId="0"/>
    <xf numFmtId="0" fontId="32"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2" fillId="0" borderId="0"/>
    <xf numFmtId="0" fontId="6" fillId="0" borderId="0"/>
    <xf numFmtId="0" fontId="31" fillId="0" borderId="0"/>
    <xf numFmtId="0" fontId="32"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2" fillId="0" borderId="0"/>
    <xf numFmtId="0" fontId="31" fillId="0" borderId="0"/>
    <xf numFmtId="0" fontId="1" fillId="0" borderId="0"/>
    <xf numFmtId="0" fontId="31" fillId="0" borderId="0"/>
    <xf numFmtId="0" fontId="31" fillId="0" borderId="0"/>
    <xf numFmtId="0" fontId="31" fillId="0" borderId="0"/>
    <xf numFmtId="0" fontId="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93" fillId="0" borderId="0"/>
    <xf numFmtId="0" fontId="1" fillId="0" borderId="0"/>
    <xf numFmtId="0" fontId="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1" fillId="0" borderId="0"/>
    <xf numFmtId="0" fontId="31" fillId="0" borderId="0"/>
    <xf numFmtId="0" fontId="31" fillId="0" borderId="0"/>
    <xf numFmtId="0" fontId="3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xf numFmtId="0" fontId="31" fillId="0" borderId="0"/>
    <xf numFmtId="0" fontId="31" fillId="0" borderId="0"/>
    <xf numFmtId="0" fontId="31" fillId="0" borderId="0"/>
    <xf numFmtId="0" fontId="72" fillId="0" borderId="0"/>
    <xf numFmtId="0" fontId="94" fillId="0" borderId="0"/>
    <xf numFmtId="0" fontId="31" fillId="0" borderId="0"/>
    <xf numFmtId="0" fontId="31" fillId="0" borderId="0"/>
    <xf numFmtId="0" fontId="31" fillId="0" borderId="0"/>
    <xf numFmtId="0" fontId="31" fillId="0" borderId="0"/>
    <xf numFmtId="0" fontId="31" fillId="0" borderId="0"/>
    <xf numFmtId="0" fontId="31" fillId="0" borderId="0"/>
    <xf numFmtId="0" fontId="94" fillId="0" borderId="0"/>
    <xf numFmtId="0" fontId="31" fillId="0" borderId="0"/>
    <xf numFmtId="0" fontId="31" fillId="0" borderId="0"/>
    <xf numFmtId="0" fontId="31" fillId="0" borderId="0"/>
    <xf numFmtId="0" fontId="31" fillId="0" borderId="0"/>
    <xf numFmtId="0" fontId="1" fillId="0" borderId="0"/>
    <xf numFmtId="0" fontId="31" fillId="0" borderId="0"/>
    <xf numFmtId="0" fontId="31" fillId="0" borderId="0"/>
    <xf numFmtId="0" fontId="31" fillId="0" borderId="0"/>
    <xf numFmtId="0" fontId="1" fillId="0" borderId="0"/>
    <xf numFmtId="0" fontId="31" fillId="0" borderId="0"/>
    <xf numFmtId="0" fontId="1" fillId="0" borderId="0"/>
    <xf numFmtId="0" fontId="31" fillId="0" borderId="0"/>
    <xf numFmtId="0" fontId="2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8" fillId="0" borderId="0"/>
    <xf numFmtId="0" fontId="31" fillId="0" borderId="0"/>
    <xf numFmtId="0" fontId="31" fillId="0" borderId="0"/>
    <xf numFmtId="0" fontId="31" fillId="0" borderId="0"/>
    <xf numFmtId="0" fontId="31" fillId="0" borderId="0"/>
    <xf numFmtId="0" fontId="31" fillId="0" borderId="0"/>
    <xf numFmtId="0" fontId="31" fillId="0" borderId="0"/>
    <xf numFmtId="0" fontId="6" fillId="0" borderId="0"/>
    <xf numFmtId="0" fontId="79" fillId="0" borderId="0"/>
    <xf numFmtId="0" fontId="1" fillId="0" borderId="0"/>
    <xf numFmtId="0" fontId="28" fillId="0" borderId="0"/>
    <xf numFmtId="0" fontId="28" fillId="0" borderId="0"/>
    <xf numFmtId="0" fontId="31" fillId="0" borderId="0"/>
    <xf numFmtId="0" fontId="31" fillId="0" borderId="0"/>
    <xf numFmtId="0" fontId="31" fillId="0" borderId="0"/>
    <xf numFmtId="0" fontId="31" fillId="0" borderId="0"/>
    <xf numFmtId="0" fontId="31" fillId="0" borderId="0"/>
    <xf numFmtId="0" fontId="31" fillId="0" borderId="0"/>
    <xf numFmtId="0" fontId="95" fillId="0" borderId="0"/>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applyNumberFormat="0" applyFont="0" applyFill="0" applyBorder="0" applyAlignment="0" applyProtection="0">
      <alignment vertical="top"/>
    </xf>
    <xf numFmtId="0" fontId="31" fillId="0" borderId="0"/>
    <xf numFmtId="0" fontId="31" fillId="0" borderId="0"/>
    <xf numFmtId="0" fontId="31" fillId="0" borderId="0"/>
    <xf numFmtId="0" fontId="31" fillId="0" borderId="0"/>
    <xf numFmtId="0" fontId="31" fillId="0" borderId="0"/>
    <xf numFmtId="0" fontId="31"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31" fillId="0" borderId="0"/>
    <xf numFmtId="0" fontId="31" fillId="0" borderId="0"/>
    <xf numFmtId="0" fontId="31" fillId="0" borderId="0"/>
    <xf numFmtId="0" fontId="16" fillId="0" borderId="0"/>
    <xf numFmtId="0" fontId="1" fillId="0" borderId="0"/>
    <xf numFmtId="0" fontId="31" fillId="0" borderId="0"/>
    <xf numFmtId="0" fontId="31" fillId="0" borderId="0"/>
    <xf numFmtId="0" fontId="31" fillId="0" borderId="0"/>
    <xf numFmtId="0" fontId="31" fillId="0" borderId="0"/>
    <xf numFmtId="0" fontId="79"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17" fillId="0" borderId="0"/>
    <xf numFmtId="0" fontId="96" fillId="0" borderId="0"/>
    <xf numFmtId="3" fontId="97" fillId="0" borderId="0" applyNumberFormat="0">
      <alignment horizontal="center"/>
    </xf>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3" fontId="97" fillId="0" borderId="0" applyNumberFormat="0">
      <alignment horizontal="center"/>
    </xf>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3" fontId="97" fillId="0" borderId="0" applyNumberFormat="0">
      <alignment horizontal="center"/>
    </xf>
    <xf numFmtId="0" fontId="16" fillId="72" borderId="20" applyNumberFormat="0" applyFont="0" applyAlignment="0" applyProtection="0"/>
    <xf numFmtId="0" fontId="41" fillId="0" borderId="18" applyNumberFormat="0" applyFill="0" applyAlignment="0" applyProtection="0"/>
    <xf numFmtId="0" fontId="40" fillId="88" borderId="17" applyNumberFormat="0" applyAlignment="0" applyProtection="0"/>
    <xf numFmtId="0" fontId="98" fillId="87" borderId="17" applyNumberFormat="0" applyAlignment="0" applyProtection="0"/>
    <xf numFmtId="0" fontId="40" fillId="87" borderId="17" applyNumberFormat="0" applyAlignment="0" applyProtection="0"/>
    <xf numFmtId="0" fontId="40" fillId="87" borderId="17" applyNumberFormat="0" applyAlignment="0" applyProtection="0"/>
    <xf numFmtId="0" fontId="40" fillId="87" borderId="17" applyNumberFormat="0" applyAlignment="0" applyProtection="0"/>
    <xf numFmtId="0" fontId="68" fillId="0" borderId="0"/>
    <xf numFmtId="0" fontId="1" fillId="0" borderId="0"/>
    <xf numFmtId="0" fontId="1" fillId="0" borderId="0"/>
    <xf numFmtId="0" fontId="1" fillId="0" borderId="0"/>
    <xf numFmtId="0" fontId="1" fillId="0" borderId="0"/>
    <xf numFmtId="0" fontId="16" fillId="0" borderId="0"/>
    <xf numFmtId="0" fontId="1" fillId="0" borderId="0"/>
    <xf numFmtId="0" fontId="65" fillId="0" borderId="0"/>
    <xf numFmtId="0" fontId="62" fillId="0" borderId="0"/>
    <xf numFmtId="0" fontId="45" fillId="0" borderId="0"/>
    <xf numFmtId="0" fontId="16" fillId="0" borderId="0"/>
    <xf numFmtId="0" fontId="16" fillId="0" borderId="0"/>
    <xf numFmtId="0" fontId="79" fillId="0" borderId="0"/>
    <xf numFmtId="0" fontId="1" fillId="0" borderId="0"/>
    <xf numFmtId="0" fontId="1" fillId="0" borderId="0"/>
    <xf numFmtId="0" fontId="16" fillId="0" borderId="0"/>
    <xf numFmtId="0" fontId="31" fillId="0" borderId="0"/>
    <xf numFmtId="0" fontId="31" fillId="0" borderId="0"/>
    <xf numFmtId="0" fontId="31" fillId="0" borderId="0"/>
    <xf numFmtId="0" fontId="81" fillId="0" borderId="0" applyNumberFormat="0" applyFill="0" applyBorder="0" applyAlignment="0" applyProtection="0"/>
    <xf numFmtId="0" fontId="78" fillId="89" borderId="19" applyNumberFormat="0" applyAlignment="0" applyProtection="0"/>
    <xf numFmtId="0" fontId="47" fillId="53" borderId="19" applyNumberFormat="0" applyAlignment="0" applyProtection="0"/>
    <xf numFmtId="0" fontId="47" fillId="89" borderId="19" applyNumberFormat="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0" fontId="1" fillId="54" borderId="20" applyNumberForma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31" fillId="72" borderId="20" applyNumberFormat="0" applyFont="0" applyAlignment="0" applyProtection="0"/>
    <xf numFmtId="0" fontId="1" fillId="72" borderId="20" applyNumberFormat="0" applyFont="0" applyAlignment="0" applyProtection="0"/>
    <xf numFmtId="0" fontId="48" fillId="0" borderId="21" applyNumberFormat="0" applyFill="0" applyAlignment="0" applyProtection="0"/>
    <xf numFmtId="0" fontId="49" fillId="65" borderId="0" applyNumberFormat="0" applyBorder="0" applyAlignment="0" applyProtection="0"/>
    <xf numFmtId="0" fontId="43" fillId="75" borderId="0" applyNumberFormat="0" applyBorder="0" applyAlignment="0" applyProtection="0"/>
    <xf numFmtId="0" fontId="75" fillId="65" borderId="0" applyNumberFormat="0" applyBorder="0" applyAlignment="0" applyProtection="0"/>
    <xf numFmtId="0" fontId="49" fillId="35" borderId="0" applyNumberFormat="0" applyBorder="0" applyAlignment="0" applyProtection="0"/>
    <xf numFmtId="0" fontId="49" fillId="65" borderId="0" applyNumberFormat="0" applyBorder="0" applyAlignment="0" applyProtection="0"/>
    <xf numFmtId="0" fontId="42" fillId="66" borderId="0" applyNumberFormat="0" applyBorder="0" applyAlignment="0" applyProtection="0"/>
    <xf numFmtId="0" fontId="99" fillId="0" borderId="0"/>
    <xf numFmtId="0" fontId="100"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7" fillId="0" borderId="0"/>
    <xf numFmtId="0" fontId="31" fillId="0" borderId="0"/>
    <xf numFmtId="0" fontId="31" fillId="0" borderId="0"/>
    <xf numFmtId="0" fontId="37" fillId="87" borderId="16" applyNumberFormat="0" applyAlignment="0" applyProtection="0"/>
    <xf numFmtId="0" fontId="38" fillId="0" borderId="0" applyNumberFormat="0" applyFill="0" applyBorder="0" applyAlignment="0" applyProtection="0"/>
    <xf numFmtId="0" fontId="101"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1" fillId="0" borderId="31" applyNumberFormat="0" applyFill="0" applyAlignment="0" applyProtection="0"/>
    <xf numFmtId="0" fontId="102" fillId="0" borderId="18" applyNumberFormat="0" applyFill="0" applyAlignment="0" applyProtection="0"/>
    <xf numFmtId="0" fontId="41" fillId="0" borderId="18" applyNumberFormat="0" applyFill="0" applyAlignment="0" applyProtection="0"/>
    <xf numFmtId="0" fontId="41" fillId="0" borderId="18" applyNumberFormat="0" applyFill="0" applyAlignment="0" applyProtection="0"/>
    <xf numFmtId="0" fontId="41" fillId="0" borderId="18" applyNumberFormat="0" applyFill="0" applyAlignment="0" applyProtection="0"/>
    <xf numFmtId="0" fontId="39" fillId="69" borderId="16" applyNumberFormat="0" applyAlignment="0" applyProtection="0"/>
    <xf numFmtId="0" fontId="37" fillId="87" borderId="16" applyNumberFormat="0" applyAlignment="0" applyProtection="0"/>
    <xf numFmtId="0" fontId="40" fillId="87" borderId="17" applyNumberFormat="0" applyAlignment="0" applyProtection="0"/>
    <xf numFmtId="0" fontId="46" fillId="0" borderId="0" applyNumberFormat="0" applyFill="0" applyBorder="0" applyAlignment="0" applyProtection="0"/>
    <xf numFmtId="0" fontId="38" fillId="0" borderId="0" applyNumberFormat="0" applyFill="0" applyBorder="0" applyAlignment="0" applyProtection="0"/>
    <xf numFmtId="0" fontId="103" fillId="0" borderId="0" applyNumberFormat="0" applyFill="0" applyBorder="0" applyAlignment="0" applyProtection="0"/>
    <xf numFmtId="0" fontId="38" fillId="0" borderId="0" applyNumberFormat="0" applyFill="0" applyBorder="0" applyAlignment="0" applyProtection="0"/>
    <xf numFmtId="0" fontId="36" fillId="83" borderId="0" applyNumberFormat="0" applyBorder="0" applyAlignment="0" applyProtection="0"/>
    <xf numFmtId="0" fontId="36" fillId="84" borderId="0" applyNumberFormat="0" applyBorder="0" applyAlignment="0" applyProtection="0"/>
    <xf numFmtId="0" fontId="36" fillId="85" borderId="0" applyNumberFormat="0" applyBorder="0" applyAlignment="0" applyProtection="0"/>
    <xf numFmtId="0" fontId="36" fillId="78" borderId="0" applyNumberFormat="0" applyBorder="0" applyAlignment="0" applyProtection="0"/>
    <xf numFmtId="0" fontId="36" fillId="79" borderId="0" applyNumberFormat="0" applyBorder="0" applyAlignment="0" applyProtection="0"/>
    <xf numFmtId="0" fontId="36" fillId="81" borderId="0" applyNumberFormat="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181"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170" fontId="1" fillId="0" borderId="0" applyFill="0" applyBorder="0" applyAlignment="0" applyProtection="0"/>
    <xf numFmtId="0" fontId="72" fillId="0" borderId="0"/>
    <xf numFmtId="0" fontId="72" fillId="0" borderId="0"/>
    <xf numFmtId="0" fontId="1" fillId="91" borderId="0">
      <alignment vertical="center" wrapText="1"/>
    </xf>
    <xf numFmtId="0" fontId="6" fillId="0" borderId="0"/>
    <xf numFmtId="0" fontId="6"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16" fillId="0" borderId="0"/>
    <xf numFmtId="0" fontId="26" fillId="11" borderId="0" applyNumberFormat="0" applyBorder="0" applyAlignment="0" applyProtection="0"/>
    <xf numFmtId="0" fontId="26" fillId="15" borderId="0" applyNumberFormat="0" applyBorder="0" applyAlignment="0" applyProtection="0"/>
    <xf numFmtId="0" fontId="26" fillId="19" borderId="0" applyNumberFormat="0" applyBorder="0" applyAlignment="0" applyProtection="0"/>
    <xf numFmtId="0" fontId="26" fillId="23" borderId="0" applyNumberFormat="0" applyBorder="0" applyAlignment="0" applyProtection="0"/>
    <xf numFmtId="0" fontId="26" fillId="27" borderId="0" applyNumberFormat="0" applyBorder="0" applyAlignment="0" applyProtection="0"/>
    <xf numFmtId="0" fontId="26" fillId="31" borderId="0" applyNumberFormat="0" applyBorder="0" applyAlignment="0" applyProtection="0"/>
    <xf numFmtId="0" fontId="29" fillId="0" borderId="0" applyNumberFormat="0" applyFill="0" applyBorder="0" applyAlignment="0" applyProtection="0"/>
    <xf numFmtId="0" fontId="30" fillId="5" borderId="0" applyNumberFormat="0" applyBorder="0" applyAlignment="0" applyProtection="0"/>
    <xf numFmtId="0" fontId="28"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16" fillId="0" borderId="0"/>
    <xf numFmtId="165" fontId="6" fillId="0" borderId="0" applyFont="0" applyFill="0" applyBorder="0" applyAlignment="0" applyProtection="0"/>
    <xf numFmtId="0" fontId="28" fillId="0" borderId="0"/>
    <xf numFmtId="165" fontId="6" fillId="0" borderId="0" applyFont="0" applyFill="0" applyBorder="0" applyAlignment="0" applyProtection="0"/>
    <xf numFmtId="0" fontId="1" fillId="0" borderId="0"/>
    <xf numFmtId="0" fontId="1" fillId="0" borderId="0"/>
    <xf numFmtId="165" fontId="6" fillId="0" borderId="0" applyFont="0" applyFill="0" applyBorder="0" applyAlignment="0" applyProtection="0"/>
    <xf numFmtId="0" fontId="16" fillId="0" borderId="0"/>
    <xf numFmtId="0" fontId="16" fillId="0" borderId="0"/>
    <xf numFmtId="0" fontId="16" fillId="0" borderId="0"/>
    <xf numFmtId="165" fontId="6" fillId="0" borderId="0" applyFont="0" applyFill="0" applyBorder="0" applyAlignment="0" applyProtection="0"/>
    <xf numFmtId="0" fontId="16"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95" fillId="0" borderId="0"/>
    <xf numFmtId="0" fontId="31" fillId="0" borderId="0"/>
    <xf numFmtId="0" fontId="31" fillId="0" borderId="0"/>
    <xf numFmtId="0" fontId="31" fillId="0" borderId="0"/>
    <xf numFmtId="0" fontId="17" fillId="0" borderId="0"/>
    <xf numFmtId="0" fontId="105" fillId="0" borderId="0"/>
    <xf numFmtId="0" fontId="28" fillId="34" borderId="0" applyNumberFormat="0" applyBorder="0" applyAlignment="0" applyProtection="0"/>
    <xf numFmtId="0" fontId="28" fillId="35" borderId="0" applyNumberFormat="0" applyBorder="0" applyAlignment="0" applyProtection="0"/>
    <xf numFmtId="0" fontId="28" fillId="36"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28" fillId="37" borderId="0" applyNumberFormat="0" applyBorder="0" applyAlignment="0" applyProtection="0"/>
    <xf numFmtId="0" fontId="28" fillId="40" borderId="0" applyNumberFormat="0" applyBorder="0" applyAlignment="0" applyProtection="0"/>
    <xf numFmtId="0" fontId="28" fillId="43" borderId="0" applyNumberFormat="0" applyBorder="0" applyAlignment="0" applyProtection="0"/>
    <xf numFmtId="0" fontId="36" fillId="44" borderId="0" applyNumberFormat="0" applyBorder="0" applyAlignment="0" applyProtection="0"/>
    <xf numFmtId="0" fontId="36" fillId="41" borderId="0" applyNumberFormat="0" applyBorder="0" applyAlignment="0" applyProtection="0"/>
    <xf numFmtId="0" fontId="36" fillId="42"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0" fontId="36" fillId="49" borderId="0" applyNumberFormat="0" applyBorder="0" applyAlignment="0" applyProtection="0"/>
    <xf numFmtId="0" fontId="36" fillId="50" borderId="0" applyNumberFormat="0" applyBorder="0" applyAlignment="0" applyProtection="0"/>
    <xf numFmtId="0" fontId="36" fillId="45" borderId="0" applyNumberFormat="0" applyBorder="0" applyAlignment="0" applyProtection="0"/>
    <xf numFmtId="0" fontId="36" fillId="46" borderId="0" applyNumberFormat="0" applyBorder="0" applyAlignment="0" applyProtection="0"/>
    <xf numFmtId="0" fontId="36" fillId="51" borderId="0" applyNumberFormat="0" applyBorder="0" applyAlignment="0" applyProtection="0"/>
    <xf numFmtId="0" fontId="49" fillId="35" borderId="0" applyNumberFormat="0" applyBorder="0" applyAlignment="0" applyProtection="0"/>
    <xf numFmtId="0" fontId="37" fillId="33" borderId="16" applyNumberFormat="0" applyAlignment="0" applyProtection="0"/>
    <xf numFmtId="0" fontId="47" fillId="53" borderId="19" applyNumberFormat="0" applyAlignment="0" applyProtection="0"/>
    <xf numFmtId="164" fontId="31" fillId="0" borderId="0" applyFont="0" applyFill="0" applyBorder="0" applyAlignment="0" applyProtection="0"/>
    <xf numFmtId="164" fontId="31" fillId="0" borderId="0" applyFont="0" applyFill="0" applyBorder="0" applyAlignment="0" applyProtection="0"/>
    <xf numFmtId="0" fontId="106" fillId="0" borderId="0" applyNumberFormat="0"/>
    <xf numFmtId="0" fontId="42" fillId="36" borderId="0" applyNumberFormat="0" applyBorder="0" applyAlignment="0" applyProtection="0"/>
    <xf numFmtId="0" fontId="107" fillId="62" borderId="0"/>
    <xf numFmtId="0" fontId="108" fillId="63" borderId="0"/>
    <xf numFmtId="0" fontId="109" fillId="0" borderId="0"/>
    <xf numFmtId="0" fontId="110" fillId="0" borderId="0" applyNumberFormat="0" applyFill="0" applyBorder="0" applyAlignment="0" applyProtection="0">
      <alignment vertical="top"/>
      <protection locked="0"/>
    </xf>
    <xf numFmtId="0" fontId="110" fillId="0" borderId="0" applyNumberFormat="0" applyFill="0" applyBorder="0" applyAlignment="0" applyProtection="0">
      <alignment vertical="top"/>
      <protection locked="0"/>
    </xf>
    <xf numFmtId="0" fontId="39" fillId="39" borderId="16" applyNumberFormat="0" applyAlignment="0" applyProtection="0"/>
    <xf numFmtId="0" fontId="43" fillId="52" borderId="0" applyNumberFormat="0" applyBorder="0" applyAlignment="0" applyProtection="0"/>
    <xf numFmtId="0" fontId="6" fillId="0" borderId="0"/>
    <xf numFmtId="0" fontId="114" fillId="0" borderId="0"/>
    <xf numFmtId="0" fontId="6" fillId="0" borderId="0"/>
    <xf numFmtId="0" fontId="31" fillId="0" borderId="0"/>
    <xf numFmtId="0" fontId="111" fillId="0" borderId="0"/>
    <xf numFmtId="0" fontId="111" fillId="0" borderId="0"/>
    <xf numFmtId="0" fontId="111" fillId="0" borderId="0"/>
    <xf numFmtId="0" fontId="111" fillId="0" borderId="0"/>
    <xf numFmtId="0" fontId="111" fillId="0" borderId="0"/>
    <xf numFmtId="0" fontId="31" fillId="0" borderId="0"/>
    <xf numFmtId="0" fontId="31" fillId="0" borderId="0"/>
    <xf numFmtId="0" fontId="31" fillId="0" borderId="0"/>
    <xf numFmtId="0" fontId="62" fillId="54" borderId="20" applyNumberFormat="0" applyAlignment="0" applyProtection="0"/>
    <xf numFmtId="0" fontId="40" fillId="33" borderId="17" applyNumberFormat="0" applyAlignment="0" applyProtection="0"/>
    <xf numFmtId="0" fontId="112" fillId="0" borderId="0"/>
    <xf numFmtId="0" fontId="16" fillId="0" borderId="0">
      <alignment horizontal="center"/>
    </xf>
    <xf numFmtId="177" fontId="113" fillId="0" borderId="0">
      <alignment horizontal="left"/>
    </xf>
    <xf numFmtId="0" fontId="62" fillId="0" borderId="0"/>
    <xf numFmtId="0" fontId="31" fillId="0" borderId="0"/>
    <xf numFmtId="9" fontId="62"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49" fontId="104" fillId="60" borderId="0">
      <alignment horizontal="center" vertical="center" wrapText="1"/>
      <protection locked="0"/>
    </xf>
    <xf numFmtId="170" fontId="1" fillId="0" borderId="0" applyFill="0" applyBorder="0" applyAlignment="0" applyProtection="0"/>
    <xf numFmtId="165" fontId="1" fillId="0" borderId="0" applyFont="0" applyFill="0" applyBorder="0" applyAlignment="0" applyProtection="0"/>
    <xf numFmtId="165" fontId="54" fillId="0" borderId="0" applyFont="0" applyFill="0" applyBorder="0" applyAlignment="0" applyProtection="0"/>
    <xf numFmtId="170" fontId="1" fillId="0" borderId="0" applyFill="0" applyBorder="0" applyAlignment="0" applyProtection="0"/>
    <xf numFmtId="167" fontId="1" fillId="0" borderId="0" applyFill="0" applyBorder="0" applyAlignment="0" applyProtection="0"/>
    <xf numFmtId="0" fontId="65" fillId="0" borderId="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0" fontId="1" fillId="0" borderId="0"/>
    <xf numFmtId="171" fontId="1" fillId="0" borderId="0" applyFill="0" applyBorder="0" applyAlignment="0" applyProtection="0"/>
    <xf numFmtId="170" fontId="1" fillId="0" borderId="0" applyFill="0" applyBorder="0" applyAlignment="0" applyProtection="0"/>
    <xf numFmtId="0" fontId="31" fillId="0" borderId="0"/>
    <xf numFmtId="170" fontId="1" fillId="0" borderId="0" applyFill="0" applyBorder="0" applyAlignment="0" applyProtection="0"/>
    <xf numFmtId="170" fontId="1" fillId="0" borderId="0" applyFill="0" applyBorder="0" applyAlignment="0" applyProtection="0"/>
    <xf numFmtId="165" fontId="6"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4"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1"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4"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1"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5" fontId="1" fillId="0" borderId="0" applyFont="0" applyFill="0" applyBorder="0" applyAlignment="0" applyProtection="0"/>
    <xf numFmtId="165" fontId="54" fillId="0" borderId="0" applyFont="0" applyFill="0" applyBorder="0" applyAlignment="0" applyProtection="0"/>
    <xf numFmtId="165" fontId="6"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4"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1"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4"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1"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4" fontId="31" fillId="0" borderId="0" applyFont="0" applyFill="0" applyBorder="0" applyAlignment="0" applyProtection="0"/>
    <xf numFmtId="164" fontId="31" fillId="0" borderId="0" applyFont="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4" fontId="31" fillId="0" borderId="0" applyFill="0" applyBorder="0" applyAlignment="0" applyProtection="0"/>
    <xf numFmtId="165" fontId="1" fillId="0" borderId="0" applyFont="0" applyFill="0" applyBorder="0" applyAlignment="0" applyProtection="0"/>
    <xf numFmtId="165" fontId="54" fillId="0" borderId="0" applyFont="0" applyFill="0" applyBorder="0" applyAlignment="0" applyProtection="0"/>
    <xf numFmtId="165" fontId="6"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4"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165" fontId="1"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cellStyleXfs>
  <cellXfs count="168">
    <xf numFmtId="0" fontId="0" fillId="0" borderId="0" xfId="0"/>
    <xf numFmtId="0" fontId="8" fillId="0" borderId="1" xfId="0" applyFont="1" applyBorder="1" applyAlignment="1">
      <alignment horizontal="center" vertical="center" wrapText="1"/>
    </xf>
    <xf numFmtId="0" fontId="7" fillId="0" borderId="1" xfId="0" applyFont="1" applyBorder="1" applyAlignment="1">
      <alignment horizontal="right"/>
    </xf>
    <xf numFmtId="0" fontId="3" fillId="0" borderId="0" xfId="0" applyFont="1"/>
    <xf numFmtId="0" fontId="3" fillId="0" borderId="2" xfId="0" applyFont="1" applyBorder="1"/>
    <xf numFmtId="0" fontId="3" fillId="0" borderId="3" xfId="0" applyFont="1" applyBorder="1"/>
    <xf numFmtId="2" fontId="3" fillId="0" borderId="0" xfId="0" applyNumberFormat="1" applyFont="1"/>
    <xf numFmtId="165" fontId="4" fillId="0" borderId="1" xfId="2" applyFont="1" applyBorder="1" applyAlignment="1">
      <alignment vertical="center" wrapText="1"/>
    </xf>
    <xf numFmtId="165" fontId="5" fillId="0" borderId="1" xfId="2" applyFont="1" applyBorder="1" applyAlignment="1">
      <alignment vertical="center"/>
    </xf>
    <xf numFmtId="0" fontId="5" fillId="0" borderId="0" xfId="0" applyFont="1" applyAlignment="1">
      <alignment horizontal="right"/>
    </xf>
    <xf numFmtId="9" fontId="5" fillId="0" borderId="0" xfId="3" applyFont="1" applyBorder="1" applyAlignment="1">
      <alignment horizontal="center" vertical="center"/>
    </xf>
    <xf numFmtId="0" fontId="5" fillId="0" borderId="0" xfId="0" applyFont="1"/>
    <xf numFmtId="165" fontId="5" fillId="0" borderId="0" xfId="0" applyNumberFormat="1" applyFont="1"/>
    <xf numFmtId="9" fontId="5" fillId="0" borderId="1" xfId="3" applyFont="1" applyBorder="1" applyAlignment="1">
      <alignment horizontal="center" vertical="center" wrapText="1"/>
    </xf>
    <xf numFmtId="0" fontId="8" fillId="0" borderId="0" xfId="0" applyFont="1"/>
    <xf numFmtId="0" fontId="7" fillId="0" borderId="0" xfId="0" applyFont="1"/>
    <xf numFmtId="0" fontId="8" fillId="0" borderId="0" xfId="0" applyFont="1" applyAlignment="1">
      <alignment horizontal="center"/>
    </xf>
    <xf numFmtId="0" fontId="8" fillId="0" borderId="3" xfId="0" applyFont="1" applyBorder="1"/>
    <xf numFmtId="0" fontId="8" fillId="0" borderId="2" xfId="0" applyFont="1" applyBorder="1"/>
    <xf numFmtId="0" fontId="8" fillId="0" borderId="1" xfId="0" applyFont="1" applyBorder="1"/>
    <xf numFmtId="0" fontId="8" fillId="0" borderId="0" xfId="0" applyFont="1" applyAlignment="1">
      <alignment horizontal="right"/>
    </xf>
    <xf numFmtId="165" fontId="8" fillId="0" borderId="1" xfId="2" applyFont="1" applyBorder="1"/>
    <xf numFmtId="165" fontId="7" fillId="0" borderId="1" xfId="2" applyFont="1" applyBorder="1"/>
    <xf numFmtId="165" fontId="8" fillId="0" borderId="1" xfId="0" applyNumberFormat="1" applyFont="1" applyBorder="1"/>
    <xf numFmtId="165" fontId="7" fillId="0" borderId="1" xfId="0" applyNumberFormat="1" applyFont="1" applyBorder="1"/>
    <xf numFmtId="0" fontId="10" fillId="0" borderId="0" xfId="4" applyFont="1" applyAlignment="1">
      <alignment horizontal="left" vertical="center"/>
    </xf>
    <xf numFmtId="0" fontId="11" fillId="0" borderId="0" xfId="0" applyFont="1"/>
    <xf numFmtId="0" fontId="10" fillId="0" borderId="0" xfId="4" applyFont="1" applyAlignment="1">
      <alignment horizontal="center" vertical="center"/>
    </xf>
    <xf numFmtId="0" fontId="10" fillId="0" borderId="0" xfId="5" applyFont="1" applyAlignment="1">
      <alignment horizontal="center" vertical="center"/>
    </xf>
    <xf numFmtId="0" fontId="10" fillId="0" borderId="0" xfId="4" applyFont="1" applyAlignment="1">
      <alignment vertical="center"/>
    </xf>
    <xf numFmtId="0" fontId="13" fillId="0" borderId="0" xfId="0" applyFont="1"/>
    <xf numFmtId="0" fontId="3" fillId="0" borderId="0" xfId="0" applyFont="1" applyAlignment="1">
      <alignment horizontal="right"/>
    </xf>
    <xf numFmtId="0" fontId="8" fillId="0" borderId="1" xfId="0" applyFont="1" applyBorder="1" applyAlignment="1">
      <alignment horizontal="center" vertical="center"/>
    </xf>
    <xf numFmtId="165" fontId="8" fillId="0" borderId="0" xfId="0" applyNumberFormat="1" applyFont="1"/>
    <xf numFmtId="9" fontId="8" fillId="0" borderId="0" xfId="3" applyFont="1"/>
    <xf numFmtId="0" fontId="7" fillId="0" borderId="8" xfId="0" applyFont="1" applyBorder="1" applyAlignment="1">
      <alignment horizontal="right"/>
    </xf>
    <xf numFmtId="0" fontId="8" fillId="0" borderId="1" xfId="0" applyFont="1" applyBorder="1" applyAlignment="1">
      <alignment wrapText="1"/>
    </xf>
    <xf numFmtId="0" fontId="8" fillId="0" borderId="1" xfId="0" applyFont="1" applyBorder="1" applyAlignment="1">
      <alignment horizontal="center"/>
    </xf>
    <xf numFmtId="0" fontId="3" fillId="0" borderId="0" xfId="0" applyFont="1" applyAlignment="1">
      <alignment horizontal="center"/>
    </xf>
    <xf numFmtId="0" fontId="2" fillId="0" borderId="1" xfId="0" applyFont="1" applyBorder="1" applyAlignment="1">
      <alignment horizontal="center" vertical="center" textRotation="90" wrapText="1"/>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165" fontId="14" fillId="2" borderId="1" xfId="2" applyFont="1" applyFill="1" applyBorder="1" applyAlignment="1">
      <alignment horizontal="center" vertical="center"/>
    </xf>
    <xf numFmtId="0" fontId="14" fillId="2" borderId="1" xfId="0" applyFont="1" applyFill="1" applyBorder="1" applyAlignment="1">
      <alignment horizontal="left" vertical="center" wrapText="1"/>
    </xf>
    <xf numFmtId="0" fontId="8" fillId="0" borderId="5" xfId="0" applyFont="1" applyBorder="1" applyAlignment="1">
      <alignment vertical="center"/>
    </xf>
    <xf numFmtId="0" fontId="8" fillId="0" borderId="8" xfId="0" applyFont="1" applyBorder="1" applyAlignment="1">
      <alignment vertical="center"/>
    </xf>
    <xf numFmtId="165" fontId="8" fillId="0" borderId="1" xfId="2" applyFont="1" applyBorder="1" applyAlignment="1">
      <alignment vertical="center"/>
    </xf>
    <xf numFmtId="166" fontId="8" fillId="0" borderId="1" xfId="2" applyNumberFormat="1" applyFont="1" applyBorder="1" applyAlignment="1">
      <alignment vertical="center"/>
    </xf>
    <xf numFmtId="9" fontId="15" fillId="0" borderId="8" xfId="3" applyFont="1" applyBorder="1" applyAlignment="1">
      <alignment horizontal="right"/>
    </xf>
    <xf numFmtId="165" fontId="15" fillId="0" borderId="1" xfId="2" applyFont="1" applyBorder="1"/>
    <xf numFmtId="166" fontId="8" fillId="0" borderId="0" xfId="0" applyNumberFormat="1" applyFont="1"/>
    <xf numFmtId="0" fontId="18" fillId="0" borderId="0" xfId="4" applyFont="1" applyAlignment="1">
      <alignment vertical="center"/>
    </xf>
    <xf numFmtId="0" fontId="27" fillId="0" borderId="5" xfId="0" applyFont="1" applyBorder="1" applyAlignment="1">
      <alignment horizontal="center" vertical="center"/>
    </xf>
    <xf numFmtId="0" fontId="14" fillId="2" borderId="1" xfId="0" applyFont="1" applyFill="1" applyBorder="1" applyAlignment="1">
      <alignment vertical="center" wrapText="1"/>
    </xf>
    <xf numFmtId="165" fontId="3" fillId="0" borderId="0" xfId="0" applyNumberFormat="1" applyFont="1"/>
    <xf numFmtId="0" fontId="14" fillId="2" borderId="1" xfId="7" applyFont="1" applyFill="1" applyBorder="1" applyAlignment="1">
      <alignment vertical="center" wrapText="1"/>
    </xf>
    <xf numFmtId="0" fontId="14" fillId="2" borderId="1" xfId="7" applyFont="1" applyFill="1" applyBorder="1" applyAlignment="1">
      <alignment horizontal="left" vertical="center" wrapText="1"/>
    </xf>
    <xf numFmtId="43" fontId="3" fillId="0" borderId="0" xfId="0" applyNumberFormat="1" applyFont="1"/>
    <xf numFmtId="49" fontId="15" fillId="2" borderId="1" xfId="0" applyNumberFormat="1" applyFont="1" applyFill="1" applyBorder="1" applyAlignment="1">
      <alignment horizontal="center" vertical="center"/>
    </xf>
    <xf numFmtId="165" fontId="4" fillId="2" borderId="1" xfId="2" applyFont="1" applyFill="1" applyBorder="1" applyAlignment="1">
      <alignment vertical="center" wrapText="1"/>
    </xf>
    <xf numFmtId="0" fontId="3" fillId="0" borderId="1" xfId="0" applyFont="1" applyBorder="1" applyAlignment="1">
      <alignment wrapText="1"/>
    </xf>
    <xf numFmtId="0" fontId="3" fillId="0" borderId="1" xfId="0" applyFont="1" applyBorder="1" applyAlignment="1">
      <alignment vertical="center" wrapText="1"/>
    </xf>
    <xf numFmtId="0" fontId="14" fillId="2" borderId="12" xfId="0" applyFont="1" applyFill="1" applyBorder="1" applyAlignment="1">
      <alignment horizontal="center" vertical="center"/>
    </xf>
    <xf numFmtId="49" fontId="15" fillId="2" borderId="12" xfId="0" applyNumberFormat="1" applyFont="1" applyFill="1" applyBorder="1" applyAlignment="1">
      <alignment horizontal="center" vertical="center"/>
    </xf>
    <xf numFmtId="0" fontId="14" fillId="2" borderId="12" xfId="0" applyFont="1" applyFill="1" applyBorder="1" applyAlignment="1">
      <alignment horizontal="center" vertical="center" wrapText="1"/>
    </xf>
    <xf numFmtId="165" fontId="14" fillId="2" borderId="12" xfId="2" applyFont="1" applyFill="1" applyBorder="1" applyAlignment="1">
      <alignment horizontal="center" vertical="center"/>
    </xf>
    <xf numFmtId="165" fontId="4" fillId="2" borderId="12" xfId="2" applyFont="1" applyFill="1" applyBorder="1" applyAlignment="1">
      <alignment vertical="center" wrapText="1"/>
    </xf>
    <xf numFmtId="165" fontId="4" fillId="0" borderId="12" xfId="2" applyFont="1" applyBorder="1" applyAlignment="1">
      <alignment vertical="center" wrapText="1"/>
    </xf>
    <xf numFmtId="0" fontId="3" fillId="0" borderId="0" xfId="0" applyFont="1" applyAlignment="1">
      <alignment wrapText="1"/>
    </xf>
    <xf numFmtId="165" fontId="4" fillId="0" borderId="1" xfId="2" applyFont="1" applyFill="1" applyBorder="1" applyAlignment="1">
      <alignment vertical="center" wrapText="1"/>
    </xf>
    <xf numFmtId="0" fontId="4" fillId="2" borderId="1" xfId="0" applyFont="1" applyFill="1" applyBorder="1" applyAlignment="1">
      <alignment horizontal="center" vertical="center" wrapText="1"/>
    </xf>
    <xf numFmtId="0" fontId="116" fillId="2" borderId="1" xfId="0" applyFont="1" applyFill="1" applyBorder="1" applyAlignment="1">
      <alignment horizontal="left" wrapText="1"/>
    </xf>
    <xf numFmtId="0" fontId="116" fillId="2" borderId="12" xfId="0" applyFont="1" applyFill="1" applyBorder="1" applyAlignment="1">
      <alignment horizontal="left" wrapText="1"/>
    </xf>
    <xf numFmtId="0" fontId="4" fillId="2" borderId="1" xfId="0" applyFont="1" applyFill="1" applyBorder="1" applyAlignment="1">
      <alignment horizontal="left" wrapText="1"/>
    </xf>
    <xf numFmtId="0" fontId="4" fillId="2" borderId="12" xfId="0" applyFont="1" applyFill="1" applyBorder="1" applyAlignment="1">
      <alignment horizontal="left" wrapText="1"/>
    </xf>
    <xf numFmtId="0" fontId="4" fillId="0" borderId="1" xfId="0" applyFont="1" applyBorder="1" applyAlignment="1">
      <alignment horizontal="left" vertical="center" wrapText="1"/>
    </xf>
    <xf numFmtId="0" fontId="116" fillId="0" borderId="1" xfId="0" applyFont="1" applyBorder="1" applyAlignment="1">
      <alignment horizontal="left" vertical="top" wrapText="1"/>
    </xf>
    <xf numFmtId="0" fontId="2" fillId="2" borderId="1" xfId="0" applyFont="1" applyFill="1" applyBorder="1" applyAlignment="1">
      <alignment horizontal="left" vertical="center" wrapText="1"/>
    </xf>
    <xf numFmtId="0" fontId="4" fillId="2" borderId="1" xfId="0" applyFont="1" applyFill="1" applyBorder="1" applyAlignment="1">
      <alignment horizontal="center"/>
    </xf>
    <xf numFmtId="2" fontId="117" fillId="2" borderId="1" xfId="0" applyNumberFormat="1" applyFont="1" applyFill="1" applyBorder="1" applyAlignment="1">
      <alignment horizontal="right" indent="1"/>
    </xf>
    <xf numFmtId="2" fontId="116" fillId="92" borderId="32" xfId="0" applyNumberFormat="1" applyFont="1" applyFill="1" applyBorder="1" applyAlignment="1">
      <alignment horizontal="right"/>
    </xf>
    <xf numFmtId="0" fontId="4" fillId="2" borderId="1" xfId="0" applyFont="1" applyFill="1" applyBorder="1" applyAlignment="1">
      <alignment horizontal="center" vertical="center"/>
    </xf>
    <xf numFmtId="2" fontId="4" fillId="2" borderId="1" xfId="0" applyNumberFormat="1" applyFont="1" applyFill="1" applyBorder="1" applyAlignment="1">
      <alignment horizontal="right" vertical="center"/>
    </xf>
    <xf numFmtId="2" fontId="117" fillId="2" borderId="1" xfId="0" applyNumberFormat="1" applyFont="1" applyFill="1" applyBorder="1" applyAlignment="1">
      <alignment horizontal="right" vertical="center"/>
    </xf>
    <xf numFmtId="2" fontId="14" fillId="2" borderId="1" xfId="0" applyNumberFormat="1" applyFont="1" applyFill="1" applyBorder="1" applyAlignment="1">
      <alignment horizontal="right" indent="1"/>
    </xf>
    <xf numFmtId="0" fontId="3" fillId="0" borderId="32" xfId="0" applyFont="1" applyBorder="1" applyAlignment="1">
      <alignment horizontal="left" vertical="top" wrapText="1"/>
    </xf>
    <xf numFmtId="0" fontId="118" fillId="0" borderId="1" xfId="0" applyFont="1" applyBorder="1" applyAlignment="1">
      <alignment horizontal="left" vertical="top" wrapText="1"/>
    </xf>
    <xf numFmtId="0" fontId="118" fillId="0" borderId="1" xfId="0" applyFont="1" applyBorder="1" applyAlignment="1">
      <alignment wrapText="1"/>
    </xf>
    <xf numFmtId="2" fontId="14" fillId="2" borderId="1" xfId="0" applyNumberFormat="1" applyFont="1" applyFill="1" applyBorder="1" applyAlignment="1">
      <alignment horizontal="right" vertical="center"/>
    </xf>
    <xf numFmtId="165" fontId="4" fillId="0" borderId="1" xfId="2" applyFont="1" applyBorder="1" applyAlignment="1">
      <alignment horizontal="center" vertical="center" wrapText="1"/>
    </xf>
    <xf numFmtId="2" fontId="14" fillId="2" borderId="1" xfId="0" applyNumberFormat="1" applyFont="1" applyFill="1" applyBorder="1" applyAlignment="1">
      <alignment horizontal="center" vertical="center"/>
    </xf>
    <xf numFmtId="166" fontId="14" fillId="2" borderId="1" xfId="2" applyNumberFormat="1" applyFont="1" applyFill="1" applyBorder="1" applyAlignment="1">
      <alignment horizontal="center" vertical="center"/>
    </xf>
    <xf numFmtId="0" fontId="14" fillId="2" borderId="1" xfId="0" applyFont="1" applyFill="1" applyBorder="1" applyAlignment="1">
      <alignment horizontal="left" vertical="top" wrapText="1"/>
    </xf>
    <xf numFmtId="0" fontId="116" fillId="92" borderId="1" xfId="0" applyFont="1" applyFill="1" applyBorder="1" applyAlignment="1">
      <alignment horizontal="left" wrapText="1"/>
    </xf>
    <xf numFmtId="0" fontId="116" fillId="92" borderId="1" xfId="0" applyFont="1" applyFill="1" applyBorder="1" applyAlignment="1">
      <alignment horizontal="left"/>
    </xf>
    <xf numFmtId="0" fontId="4" fillId="2" borderId="12" xfId="0" applyFont="1" applyFill="1" applyBorder="1" applyAlignment="1">
      <alignment horizontal="left" vertical="center" wrapText="1"/>
    </xf>
    <xf numFmtId="0" fontId="4" fillId="2" borderId="1" xfId="0" applyFont="1" applyFill="1" applyBorder="1" applyAlignment="1">
      <alignment horizontal="left" vertical="center" wrapText="1"/>
    </xf>
    <xf numFmtId="0" fontId="120" fillId="2" borderId="1" xfId="0" applyFont="1" applyFill="1" applyBorder="1" applyAlignment="1">
      <alignment horizontal="left" wrapText="1"/>
    </xf>
    <xf numFmtId="183" fontId="14" fillId="2" borderId="1" xfId="2" applyNumberFormat="1" applyFont="1" applyFill="1" applyBorder="1" applyAlignment="1">
      <alignment horizontal="center" vertical="center"/>
    </xf>
    <xf numFmtId="0" fontId="14" fillId="2" borderId="1" xfId="0" applyFont="1" applyFill="1" applyBorder="1" applyAlignment="1">
      <alignment horizontal="left" vertical="center"/>
    </xf>
    <xf numFmtId="0" fontId="5" fillId="0" borderId="0" xfId="0" applyFont="1" applyAlignment="1">
      <alignment horizontal="left"/>
    </xf>
    <xf numFmtId="2" fontId="14" fillId="2" borderId="1" xfId="0" applyNumberFormat="1" applyFont="1" applyFill="1" applyBorder="1" applyAlignment="1">
      <alignment horizontal="left" vertical="center" wrapText="1"/>
    </xf>
    <xf numFmtId="2" fontId="14" fillId="2" borderId="1" xfId="0" applyNumberFormat="1" applyFont="1" applyFill="1" applyBorder="1" applyAlignment="1">
      <alignment horizontal="center" vertical="center" wrapText="1"/>
    </xf>
    <xf numFmtId="0" fontId="14" fillId="2" borderId="1" xfId="2" applyNumberFormat="1" applyFont="1" applyFill="1" applyBorder="1" applyAlignment="1">
      <alignment horizontal="center" vertical="center"/>
    </xf>
    <xf numFmtId="184" fontId="8" fillId="0" borderId="1" xfId="0" applyNumberFormat="1" applyFont="1" applyBorder="1" applyAlignment="1">
      <alignment horizontal="center" vertical="center"/>
    </xf>
    <xf numFmtId="0" fontId="3" fillId="0" borderId="0" xfId="0" applyFont="1" applyAlignment="1">
      <alignment horizontal="center"/>
    </xf>
    <xf numFmtId="0" fontId="2" fillId="0" borderId="1" xfId="0" applyFont="1" applyBorder="1" applyAlignment="1">
      <alignment horizontal="center" vertical="center" textRotation="90" wrapText="1"/>
    </xf>
    <xf numFmtId="0" fontId="14" fillId="0" borderId="1" xfId="0" applyFont="1" applyBorder="1" applyAlignment="1">
      <alignment horizontal="left" vertical="center" wrapText="1"/>
    </xf>
    <xf numFmtId="2" fontId="8" fillId="0" borderId="1" xfId="0" applyNumberFormat="1" applyFont="1" applyBorder="1" applyAlignment="1">
      <alignment horizontal="center" vertical="center"/>
    </xf>
    <xf numFmtId="0" fontId="0" fillId="0" borderId="0" xfId="0"/>
    <xf numFmtId="0" fontId="10" fillId="0" borderId="0" xfId="4" applyFont="1" applyAlignment="1">
      <alignment horizontal="left" vertical="center"/>
    </xf>
    <xf numFmtId="0" fontId="7" fillId="0" borderId="11" xfId="0" applyFont="1" applyBorder="1" applyAlignment="1">
      <alignment horizontal="right"/>
    </xf>
    <xf numFmtId="165" fontId="7" fillId="0" borderId="12" xfId="2" applyFont="1" applyBorder="1"/>
    <xf numFmtId="0" fontId="14" fillId="93" borderId="1" xfId="0" applyFont="1" applyFill="1" applyBorder="1" applyAlignment="1">
      <alignment horizontal="center" vertical="center" wrapText="1"/>
    </xf>
    <xf numFmtId="0" fontId="14" fillId="93" borderId="1" xfId="0" applyFont="1" applyFill="1" applyBorder="1" applyAlignment="1">
      <alignment horizontal="left" vertical="center" wrapText="1"/>
    </xf>
    <xf numFmtId="165" fontId="14" fillId="93" borderId="1" xfId="2" applyFont="1" applyFill="1" applyBorder="1" applyAlignment="1">
      <alignment horizontal="center" vertical="center"/>
    </xf>
    <xf numFmtId="2" fontId="116" fillId="94" borderId="32" xfId="0" applyNumberFormat="1" applyFont="1" applyFill="1" applyBorder="1" applyAlignment="1">
      <alignment horizontal="right"/>
    </xf>
    <xf numFmtId="2" fontId="116" fillId="92" borderId="33" xfId="0" applyNumberFormat="1" applyFont="1" applyFill="1" applyBorder="1" applyAlignment="1">
      <alignment horizontal="right"/>
    </xf>
    <xf numFmtId="0" fontId="123" fillId="2" borderId="1" xfId="0" applyFont="1" applyFill="1" applyBorder="1" applyAlignment="1">
      <alignment horizontal="center" vertical="center"/>
    </xf>
    <xf numFmtId="0" fontId="4" fillId="94" borderId="1" xfId="0" applyFont="1" applyFill="1" applyBorder="1" applyAlignment="1">
      <alignment horizontal="left"/>
    </xf>
    <xf numFmtId="0" fontId="4" fillId="93" borderId="1" xfId="0" applyFont="1" applyFill="1" applyBorder="1" applyAlignment="1">
      <alignment horizontal="center" vertical="center" wrapText="1"/>
    </xf>
    <xf numFmtId="165" fontId="124" fillId="93" borderId="1" xfId="2" applyFont="1" applyFill="1" applyBorder="1" applyAlignment="1"/>
    <xf numFmtId="0" fontId="4" fillId="94" borderId="1" xfId="0" applyFont="1" applyFill="1" applyBorder="1" applyAlignment="1">
      <alignment horizontal="left" wrapText="1"/>
    </xf>
    <xf numFmtId="0" fontId="3" fillId="93" borderId="32" xfId="0" applyFont="1" applyFill="1" applyBorder="1" applyAlignment="1">
      <alignment horizontal="left" vertical="top" wrapText="1"/>
    </xf>
    <xf numFmtId="0" fontId="4" fillId="93" borderId="32" xfId="0" applyFont="1" applyFill="1" applyBorder="1" applyAlignment="1">
      <alignment horizontal="left" vertical="top" wrapText="1"/>
    </xf>
    <xf numFmtId="0" fontId="5" fillId="93" borderId="0" xfId="0" applyFont="1" applyFill="1" applyAlignment="1">
      <alignment horizontal="left"/>
    </xf>
    <xf numFmtId="0" fontId="5" fillId="93" borderId="0" xfId="0" applyFont="1" applyFill="1" applyAlignment="1">
      <alignment horizontal="right"/>
    </xf>
    <xf numFmtId="0" fontId="3" fillId="0" borderId="0" xfId="0" applyFont="1" applyAlignment="1"/>
    <xf numFmtId="0" fontId="3" fillId="93" borderId="0" xfId="0" applyFont="1" applyFill="1" applyAlignment="1"/>
    <xf numFmtId="0" fontId="9" fillId="0" borderId="0" xfId="0" applyFont="1" applyAlignment="1">
      <alignment horizontal="center"/>
    </xf>
    <xf numFmtId="0" fontId="8" fillId="0" borderId="5" xfId="0" applyFont="1" applyBorder="1" applyAlignment="1">
      <alignment horizontal="left"/>
    </xf>
    <xf numFmtId="0" fontId="8" fillId="0" borderId="8" xfId="0" applyFont="1" applyBorder="1" applyAlignment="1">
      <alignment horizontal="left"/>
    </xf>
    <xf numFmtId="0" fontId="8" fillId="0" borderId="3" xfId="0" applyFont="1" applyBorder="1" applyAlignment="1">
      <alignment horizontal="left" vertical="center" wrapText="1"/>
    </xf>
    <xf numFmtId="0" fontId="8" fillId="0" borderId="3" xfId="0" applyFont="1" applyBorder="1" applyAlignment="1">
      <alignment horizontal="left" vertical="center"/>
    </xf>
    <xf numFmtId="0" fontId="8" fillId="0" borderId="0" xfId="0" applyFont="1" applyAlignment="1">
      <alignment horizontal="left" vertical="center" wrapText="1"/>
    </xf>
    <xf numFmtId="0" fontId="7" fillId="0" borderId="12" xfId="0" applyFont="1" applyBorder="1" applyAlignment="1">
      <alignment horizontal="right"/>
    </xf>
    <xf numFmtId="0" fontId="7" fillId="0" borderId="10" xfId="0" applyFont="1" applyBorder="1" applyAlignment="1">
      <alignment horizontal="right"/>
    </xf>
    <xf numFmtId="0" fontId="7" fillId="0" borderId="1" xfId="0" applyFont="1" applyBorder="1" applyAlignment="1">
      <alignment horizontal="right"/>
    </xf>
    <xf numFmtId="0" fontId="7" fillId="0" borderId="5" xfId="0" applyFont="1" applyBorder="1" applyAlignment="1">
      <alignment horizontal="right"/>
    </xf>
    <xf numFmtId="0" fontId="7" fillId="0" borderId="3" xfId="0" applyFont="1" applyBorder="1" applyAlignment="1">
      <alignment horizontal="center"/>
    </xf>
    <xf numFmtId="0" fontId="8" fillId="0" borderId="4" xfId="0" applyFont="1" applyBorder="1" applyAlignment="1">
      <alignment horizontal="center"/>
    </xf>
    <xf numFmtId="0" fontId="15" fillId="0" borderId="1" xfId="0" applyFont="1" applyBorder="1" applyAlignment="1">
      <alignment horizontal="right"/>
    </xf>
    <xf numFmtId="0" fontId="15" fillId="0" borderId="5" xfId="0" applyFont="1" applyBorder="1" applyAlignment="1">
      <alignment horizontal="right"/>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5" xfId="0" applyFont="1" applyBorder="1" applyAlignment="1">
      <alignment horizontal="left" vertical="center" wrapText="1"/>
    </xf>
    <xf numFmtId="0" fontId="8" fillId="0" borderId="8" xfId="0" applyFont="1" applyBorder="1" applyAlignment="1">
      <alignment horizontal="left" vertical="center" wrapText="1"/>
    </xf>
    <xf numFmtId="0" fontId="3" fillId="0" borderId="1" xfId="0" applyFont="1" applyBorder="1" applyAlignment="1">
      <alignment horizontal="center"/>
    </xf>
    <xf numFmtId="2" fontId="5" fillId="0" borderId="1" xfId="0" applyNumberFormat="1" applyFont="1" applyBorder="1" applyAlignment="1">
      <alignment horizontal="right" wrapText="1"/>
    </xf>
    <xf numFmtId="0" fontId="5" fillId="0" borderId="2" xfId="0" applyFont="1" applyBorder="1" applyAlignment="1">
      <alignment horizontal="left"/>
    </xf>
    <xf numFmtId="0" fontId="5" fillId="0" borderId="8" xfId="0" applyFont="1" applyBorder="1" applyAlignment="1">
      <alignment horizontal="left"/>
    </xf>
    <xf numFmtId="0" fontId="2" fillId="0" borderId="1" xfId="0" applyFont="1" applyBorder="1" applyAlignment="1">
      <alignment horizontal="center" vertical="center" wrapText="1"/>
    </xf>
    <xf numFmtId="0" fontId="5" fillId="0" borderId="0" xfId="0" applyFont="1" applyAlignment="1">
      <alignment horizontal="left"/>
    </xf>
    <xf numFmtId="0" fontId="5" fillId="0" borderId="7" xfId="0" applyFont="1" applyBorder="1" applyAlignment="1">
      <alignment horizontal="left"/>
    </xf>
    <xf numFmtId="0" fontId="3" fillId="0" borderId="0" xfId="0" applyFont="1" applyAlignment="1">
      <alignment horizontal="center"/>
    </xf>
    <xf numFmtId="0" fontId="5" fillId="0" borderId="3" xfId="0" applyFont="1" applyBorder="1" applyAlignment="1">
      <alignment horizontal="center"/>
    </xf>
    <xf numFmtId="0" fontId="3" fillId="0" borderId="0" xfId="0" applyFont="1" applyAlignment="1">
      <alignment horizontal="left" vertical="center"/>
    </xf>
    <xf numFmtId="0" fontId="2" fillId="0" borderId="1" xfId="0" applyFont="1" applyBorder="1" applyAlignment="1">
      <alignment horizontal="center" vertical="center" textRotation="90" wrapText="1"/>
    </xf>
    <xf numFmtId="2" fontId="2" fillId="0" borderId="1" xfId="0" applyNumberFormat="1" applyFont="1" applyBorder="1" applyAlignment="1">
      <alignment horizontal="center" vertical="center" textRotation="90" wrapText="1"/>
    </xf>
    <xf numFmtId="0" fontId="5" fillId="0" borderId="3" xfId="0" applyFont="1" applyBorder="1" applyAlignment="1">
      <alignment horizontal="left"/>
    </xf>
    <xf numFmtId="0" fontId="3" fillId="0" borderId="0" xfId="0" applyFont="1" applyAlignment="1">
      <alignment horizontal="left"/>
    </xf>
    <xf numFmtId="0" fontId="5" fillId="0" borderId="1" xfId="0" applyFont="1" applyBorder="1" applyAlignment="1">
      <alignment horizontal="left"/>
    </xf>
    <xf numFmtId="3" fontId="125" fillId="0" borderId="32" xfId="0" applyNumberFormat="1" applyFont="1" applyBorder="1" applyAlignment="1">
      <alignment horizontal="center" vertical="center"/>
    </xf>
    <xf numFmtId="0" fontId="125" fillId="0" borderId="32" xfId="0" applyFont="1" applyBorder="1" applyAlignment="1">
      <alignment horizontal="center" vertical="center"/>
    </xf>
  </cellXfs>
  <cellStyles count="1791">
    <cellStyle name="_x000d__x000a_JournalTemplate=C:\COMFO\CTALK\JOURSTD.TPL_x000d__x000a_LbStateAddress=3 3 0 251 1 89 2 311_x000d__x000a_LbStateJou" xfId="1434"/>
    <cellStyle name="_x000d__x000a_JournalTemplate=C:\COMFO\CTALK\JOURSTD.TPL_x000d__x000a_LbStateAddress=3 3 0 251 1 89 2 311_x000d__x000a_LbStateJou 2" xfId="1435"/>
    <cellStyle name="_x000d__x000a_JournalTemplate=C:\COMFO\CTALK\JOURSTD.TPL_x000d__x000a_LbStateAddress=3 3 0 251 1 89 2 311_x000d__x000a_LbStateJou 3" xfId="1436"/>
    <cellStyle name="?_x0002_nt?_x0002_ie?_x0002_de?_x0002_ b?_x0002_ch?_x0002_d ?_x0002_re?_x0002_ k?_x0002_we?_x0002_d_x0003_?_x0002_d_x000e_?_x0002_ _x0008_?_x0002__x000e_ ?_x0002_ ‡?_x0002_i`?_x0003_N_x0013_e?_x0003_'|'?_x0002_ve?_x0002_le?_x0002_s ?_x0002_i%?_x0005_größe?_x0002_ a?_x0002_he?_x0002_on?_x0002_rt?_x0002_at?_x0002_e" xfId="1437"/>
    <cellStyle name="_25_Specification_v1_DZ" xfId="1438"/>
    <cellStyle name="1. izcēlums" xfId="106"/>
    <cellStyle name="1. izcēlums 2" xfId="107"/>
    <cellStyle name="2. izcēlums" xfId="108"/>
    <cellStyle name="2. izcēlums 2" xfId="109"/>
    <cellStyle name="2. izcēlums_1-6" xfId="110"/>
    <cellStyle name="20 % – Zvýraznění1" xfId="320"/>
    <cellStyle name="20 % – Zvýraznění2" xfId="321"/>
    <cellStyle name="20 % – Zvýraznění3" xfId="322"/>
    <cellStyle name="20 % – Zvýraznění4" xfId="323"/>
    <cellStyle name="20 % – Zvýraznění5" xfId="324"/>
    <cellStyle name="20 % – Zvýraznění6" xfId="325"/>
    <cellStyle name="20% - 1. jelölőszín" xfId="326"/>
    <cellStyle name="20% - 2. jelölőszín" xfId="327"/>
    <cellStyle name="20% - 3. jelölőszín" xfId="328"/>
    <cellStyle name="20% - 4. jelölőszín" xfId="329"/>
    <cellStyle name="20% - 5. jelölőszín" xfId="330"/>
    <cellStyle name="20% - 6. jelölőszín" xfId="331"/>
    <cellStyle name="20% - Accent1" xfId="15" builtinId="30" customBuiltin="1"/>
    <cellStyle name="20% - Accent1 2" xfId="332"/>
    <cellStyle name="20% - Accent1 2 2" xfId="333"/>
    <cellStyle name="20% - Accent1 2 3" xfId="334"/>
    <cellStyle name="20% - Accent1 3" xfId="335"/>
    <cellStyle name="20% - Accent1 4" xfId="336"/>
    <cellStyle name="20% - Accent1 5" xfId="1439"/>
    <cellStyle name="20% - Accent2" xfId="18" builtinId="34" customBuiltin="1"/>
    <cellStyle name="20% - Accent2 2" xfId="337"/>
    <cellStyle name="20% - Accent2 2 2" xfId="338"/>
    <cellStyle name="20% - Accent2 2 3" xfId="339"/>
    <cellStyle name="20% - Accent2 3" xfId="340"/>
    <cellStyle name="20% - Accent2 4" xfId="341"/>
    <cellStyle name="20% - Accent2 5" xfId="1440"/>
    <cellStyle name="20% - Accent3" xfId="21" builtinId="38" customBuiltin="1"/>
    <cellStyle name="20% - Accent3 2" xfId="342"/>
    <cellStyle name="20% - Accent3 2 2" xfId="343"/>
    <cellStyle name="20% - Accent3 2 2 2" xfId="344"/>
    <cellStyle name="20% - Accent3 2 3" xfId="345"/>
    <cellStyle name="20% - Accent3 2 4" xfId="346"/>
    <cellStyle name="20% - Accent3 3" xfId="347"/>
    <cellStyle name="20% - Accent3 4" xfId="348"/>
    <cellStyle name="20% - Accent3 5" xfId="349"/>
    <cellStyle name="20% - Accent3 6" xfId="350"/>
    <cellStyle name="20% - Accent3 7" xfId="351"/>
    <cellStyle name="20% - Accent3 8" xfId="1441"/>
    <cellStyle name="20% - Accent4" xfId="24" builtinId="42" customBuiltin="1"/>
    <cellStyle name="20% - Accent4 2" xfId="352"/>
    <cellStyle name="20% - Accent4 2 2" xfId="353"/>
    <cellStyle name="20% - Accent4 2 3" xfId="354"/>
    <cellStyle name="20% - Accent4 3" xfId="355"/>
    <cellStyle name="20% - Accent4 4" xfId="356"/>
    <cellStyle name="20% - Accent4 5" xfId="1442"/>
    <cellStyle name="20% - Accent5" xfId="27" builtinId="46" customBuiltin="1"/>
    <cellStyle name="20% - Accent5 2" xfId="357"/>
    <cellStyle name="20% - Accent5 2 2" xfId="358"/>
    <cellStyle name="20% - Accent5 3" xfId="359"/>
    <cellStyle name="20% - Accent5 4" xfId="1443"/>
    <cellStyle name="20% - Accent6" xfId="30" builtinId="50" customBuiltin="1"/>
    <cellStyle name="20% - Accent6 2" xfId="360"/>
    <cellStyle name="20% - Accent6 2 2" xfId="361"/>
    <cellStyle name="20% - Accent6 2 3" xfId="362"/>
    <cellStyle name="20% - Accent6 3" xfId="363"/>
    <cellStyle name="20% - Accent6 4" xfId="364"/>
    <cellStyle name="20% - Accent6 5" xfId="1444"/>
    <cellStyle name="20% - Izcēlums1" xfId="64"/>
    <cellStyle name="20% - Izcēlums1 2" xfId="365"/>
    <cellStyle name="20% - Izcēlums1 3" xfId="366"/>
    <cellStyle name="20% - Izcēlums2" xfId="65"/>
    <cellStyle name="20% - Izcēlums2 2" xfId="367"/>
    <cellStyle name="20% - Izcēlums2 3" xfId="368"/>
    <cellStyle name="20% - Izcēlums3" xfId="66"/>
    <cellStyle name="20% - Izcēlums3 2" xfId="369"/>
    <cellStyle name="20% - Izcēlums3 3" xfId="370"/>
    <cellStyle name="20% - Izcēlums4" xfId="67"/>
    <cellStyle name="20% - Izcēlums4 2" xfId="371"/>
    <cellStyle name="20% - Izcēlums4 3" xfId="372"/>
    <cellStyle name="20% - Izcēlums5" xfId="68"/>
    <cellStyle name="20% - Izcēlums5 2" xfId="373"/>
    <cellStyle name="20% - Izcēlums5 3" xfId="374"/>
    <cellStyle name="20% - Izcēlums6" xfId="69"/>
    <cellStyle name="20% - Izcēlums6 2" xfId="375"/>
    <cellStyle name="20% - Izcēlums6 3" xfId="376"/>
    <cellStyle name="20% - Акцент1" xfId="111"/>
    <cellStyle name="20% - Акцент2" xfId="112"/>
    <cellStyle name="20% - Акцент3" xfId="113"/>
    <cellStyle name="20% - Акцент4" xfId="114"/>
    <cellStyle name="20% - Акцент5" xfId="115"/>
    <cellStyle name="20% - Акцент6" xfId="116"/>
    <cellStyle name="20% no 1. izcēluma" xfId="117"/>
    <cellStyle name="20% no 1. izcēluma 2" xfId="118"/>
    <cellStyle name="20% no 2. izcēluma" xfId="119"/>
    <cellStyle name="20% no 2. izcēluma 2" xfId="120"/>
    <cellStyle name="20% no 3. izcēluma" xfId="121"/>
    <cellStyle name="20% no 3. izcēluma 2" xfId="122"/>
    <cellStyle name="20% no 4. izcēluma" xfId="123"/>
    <cellStyle name="20% no 4. izcēluma 2" xfId="124"/>
    <cellStyle name="20% no 5. izcēluma" xfId="125"/>
    <cellStyle name="20% no 6. izcēluma" xfId="126"/>
    <cellStyle name="3. izcēlums " xfId="127"/>
    <cellStyle name="3. izcēlums  2" xfId="128"/>
    <cellStyle name="4. izcēlums" xfId="129"/>
    <cellStyle name="4. izcēlums 2" xfId="130"/>
    <cellStyle name="40 % – Zvýraznění1" xfId="377"/>
    <cellStyle name="40 % – Zvýraznění2" xfId="378"/>
    <cellStyle name="40 % – Zvýraznění3" xfId="379"/>
    <cellStyle name="40 % – Zvýraznění4" xfId="380"/>
    <cellStyle name="40 % – Zvýraznění5" xfId="381"/>
    <cellStyle name="40 % – Zvýraznění6" xfId="382"/>
    <cellStyle name="40% - 1. jelölőszín" xfId="383"/>
    <cellStyle name="40% - 2. jelölőszín" xfId="384"/>
    <cellStyle name="40% - 3. jelölőszín" xfId="385"/>
    <cellStyle name="40% - 4. jelölőszín" xfId="386"/>
    <cellStyle name="40% - 5. jelölőszín" xfId="387"/>
    <cellStyle name="40% - 6. jelölőszín" xfId="388"/>
    <cellStyle name="40% - Accent1" xfId="16" builtinId="31" customBuiltin="1"/>
    <cellStyle name="40% - Accent1 2" xfId="389"/>
    <cellStyle name="40% - Accent1 2 2" xfId="390"/>
    <cellStyle name="40% - Accent1 2 3" xfId="391"/>
    <cellStyle name="40% - Accent1 3" xfId="392"/>
    <cellStyle name="40% - Accent1 4" xfId="393"/>
    <cellStyle name="40% - Accent1 5" xfId="1445"/>
    <cellStyle name="40% - Accent2" xfId="19" builtinId="35" customBuiltin="1"/>
    <cellStyle name="40% - Accent2 2" xfId="394"/>
    <cellStyle name="40% - Accent2 2 2" xfId="395"/>
    <cellStyle name="40% - Accent2 3" xfId="396"/>
    <cellStyle name="40% - Accent2 4" xfId="1446"/>
    <cellStyle name="40% - Accent3" xfId="22" builtinId="39" customBuiltin="1"/>
    <cellStyle name="40% - Accent3 2" xfId="397"/>
    <cellStyle name="40% - Accent3 2 2" xfId="398"/>
    <cellStyle name="40% - Accent3 2 3" xfId="399"/>
    <cellStyle name="40% - Accent3 3" xfId="400"/>
    <cellStyle name="40% - Accent3 4" xfId="401"/>
    <cellStyle name="40% - Accent3 5" xfId="1447"/>
    <cellStyle name="40% - Accent4" xfId="25" builtinId="43" customBuiltin="1"/>
    <cellStyle name="40% - Accent4 2" xfId="402"/>
    <cellStyle name="40% - Accent4 2 2" xfId="403"/>
    <cellStyle name="40% - Accent4 2 3" xfId="404"/>
    <cellStyle name="40% - Accent4 3" xfId="405"/>
    <cellStyle name="40% - Accent4 4" xfId="406"/>
    <cellStyle name="40% - Accent4 5" xfId="1448"/>
    <cellStyle name="40% - Accent5" xfId="28" builtinId="47" customBuiltin="1"/>
    <cellStyle name="40% - Accent5 2" xfId="407"/>
    <cellStyle name="40% - Accent5 2 2" xfId="408"/>
    <cellStyle name="40% - Accent5 2 3" xfId="409"/>
    <cellStyle name="40% - Accent5 3" xfId="410"/>
    <cellStyle name="40% - Accent5 4" xfId="411"/>
    <cellStyle name="40% - Accent5 5" xfId="1449"/>
    <cellStyle name="40% - Accent6" xfId="31" builtinId="51" customBuiltin="1"/>
    <cellStyle name="40% - Accent6 2" xfId="412"/>
    <cellStyle name="40% - Accent6 2 2" xfId="413"/>
    <cellStyle name="40% - Accent6 2 3" xfId="414"/>
    <cellStyle name="40% - Accent6 3" xfId="415"/>
    <cellStyle name="40% - Accent6 4" xfId="416"/>
    <cellStyle name="40% - Accent6 5" xfId="1450"/>
    <cellStyle name="40% - Izcēlums1" xfId="70"/>
    <cellStyle name="40% - Izcēlums1 2" xfId="417"/>
    <cellStyle name="40% - Izcēlums1 3" xfId="418"/>
    <cellStyle name="40% - Izcēlums2" xfId="71"/>
    <cellStyle name="40% - Izcēlums2 2" xfId="419"/>
    <cellStyle name="40% - Izcēlums2 3" xfId="420"/>
    <cellStyle name="40% - Izcēlums3" xfId="72"/>
    <cellStyle name="40% - Izcēlums3 2" xfId="421"/>
    <cellStyle name="40% - Izcēlums3 3" xfId="422"/>
    <cellStyle name="40% - Izcēlums4" xfId="73"/>
    <cellStyle name="40% - Izcēlums4 2" xfId="423"/>
    <cellStyle name="40% - Izcēlums4 3" xfId="424"/>
    <cellStyle name="40% - Izcēlums5" xfId="74"/>
    <cellStyle name="40% - Izcēlums5 2" xfId="425"/>
    <cellStyle name="40% - Izcēlums5 3" xfId="426"/>
    <cellStyle name="40% - Izcēlums6" xfId="75"/>
    <cellStyle name="40% - Izcēlums6 2" xfId="427"/>
    <cellStyle name="40% - Izcēlums6 3" xfId="428"/>
    <cellStyle name="40% - Акцент1" xfId="131"/>
    <cellStyle name="40% - Акцент2" xfId="132"/>
    <cellStyle name="40% - Акцент3" xfId="133"/>
    <cellStyle name="40% - Акцент4" xfId="134"/>
    <cellStyle name="40% - Акцент5" xfId="135"/>
    <cellStyle name="40% - Акцент6" xfId="136"/>
    <cellStyle name="40% no 1. izcēluma" xfId="137"/>
    <cellStyle name="40% no 1. izcēluma 2" xfId="138"/>
    <cellStyle name="40% no 2. izcēluma" xfId="139"/>
    <cellStyle name="40% no 3. izcēluma" xfId="140"/>
    <cellStyle name="40% no 3. izcēluma 2" xfId="141"/>
    <cellStyle name="40% no 4. izcēluma" xfId="142"/>
    <cellStyle name="40% no 4. izcēluma 2" xfId="143"/>
    <cellStyle name="40% no 5. izcēluma" xfId="144"/>
    <cellStyle name="40% no 6. izcēluma" xfId="145"/>
    <cellStyle name="40% no 6. izcēluma 2" xfId="146"/>
    <cellStyle name="5. izcēlums" xfId="147"/>
    <cellStyle name="5. izcēlums 2" xfId="148"/>
    <cellStyle name="6. izcēlums" xfId="149"/>
    <cellStyle name="6. izcēlums 2" xfId="150"/>
    <cellStyle name="6. izcēlums_1-6" xfId="151"/>
    <cellStyle name="60 % – Zvýraznění1" xfId="429"/>
    <cellStyle name="60 % – Zvýraznění2" xfId="430"/>
    <cellStyle name="60 % – Zvýraznění3" xfId="431"/>
    <cellStyle name="60 % – Zvýraznění4" xfId="432"/>
    <cellStyle name="60 % – Zvýraznění5" xfId="433"/>
    <cellStyle name="60 % – Zvýraznění6" xfId="434"/>
    <cellStyle name="60% - 1. jelölőszín" xfId="435"/>
    <cellStyle name="60% - 2. jelölőszín" xfId="436"/>
    <cellStyle name="60% - 3. jelölőszín" xfId="437"/>
    <cellStyle name="60% - 4. jelölőszín" xfId="438"/>
    <cellStyle name="60% - 5. jelölőszín" xfId="439"/>
    <cellStyle name="60% - 6. jelölőszín" xfId="440"/>
    <cellStyle name="60% - Accent1 2" xfId="44"/>
    <cellStyle name="60% - Accent1 2 2" xfId="442"/>
    <cellStyle name="60% - Accent1 2 3" xfId="443"/>
    <cellStyle name="60% - Accent1 2 4" xfId="1396"/>
    <cellStyle name="60% - Accent1 2 5" xfId="441"/>
    <cellStyle name="60% - Accent1 3" xfId="444"/>
    <cellStyle name="60% - Accent1 4" xfId="445"/>
    <cellStyle name="60% - Accent1 5" xfId="446"/>
    <cellStyle name="60% - Accent1 6" xfId="1451"/>
    <cellStyle name="60% - Accent2 2" xfId="45"/>
    <cellStyle name="60% - Accent2 2 2" xfId="448"/>
    <cellStyle name="60% - Accent2 2 3" xfId="449"/>
    <cellStyle name="60% - Accent2 2 4" xfId="1397"/>
    <cellStyle name="60% - Accent2 2 5" xfId="447"/>
    <cellStyle name="60% - Accent2 3" xfId="450"/>
    <cellStyle name="60% - Accent2 4" xfId="451"/>
    <cellStyle name="60% - Accent2 5" xfId="1452"/>
    <cellStyle name="60% - Accent3 2" xfId="46"/>
    <cellStyle name="60% - Accent3 2 2" xfId="453"/>
    <cellStyle name="60% - Accent3 2 3" xfId="454"/>
    <cellStyle name="60% - Accent3 2 4" xfId="1398"/>
    <cellStyle name="60% - Accent3 2 5" xfId="452"/>
    <cellStyle name="60% - Accent3 3" xfId="455"/>
    <cellStyle name="60% - Accent3 4" xfId="456"/>
    <cellStyle name="60% - Accent3 5" xfId="1453"/>
    <cellStyle name="60% - Accent4 2" xfId="47"/>
    <cellStyle name="60% - Accent4 2 2" xfId="458"/>
    <cellStyle name="60% - Accent4 2 3" xfId="459"/>
    <cellStyle name="60% - Accent4 2 4" xfId="1399"/>
    <cellStyle name="60% - Accent4 2 5" xfId="457"/>
    <cellStyle name="60% - Accent4 3" xfId="460"/>
    <cellStyle name="60% - Accent4 4" xfId="461"/>
    <cellStyle name="60% - Accent4 5" xfId="1454"/>
    <cellStyle name="60% - Accent5 2" xfId="48"/>
    <cellStyle name="60% - Accent5 2 2" xfId="463"/>
    <cellStyle name="60% - Accent5 2 3" xfId="464"/>
    <cellStyle name="60% - Accent5 2 4" xfId="1400"/>
    <cellStyle name="60% - Accent5 2 5" xfId="462"/>
    <cellStyle name="60% - Accent5 3" xfId="465"/>
    <cellStyle name="60% - Accent5 4" xfId="466"/>
    <cellStyle name="60% - Accent5 5" xfId="1455"/>
    <cellStyle name="60% - Accent6 2" xfId="49"/>
    <cellStyle name="60% - Accent6 2 2" xfId="468"/>
    <cellStyle name="60% - Accent6 2 3" xfId="469"/>
    <cellStyle name="60% - Accent6 2 4" xfId="1401"/>
    <cellStyle name="60% - Accent6 2 5" xfId="467"/>
    <cellStyle name="60% - Accent6 3" xfId="470"/>
    <cellStyle name="60% - Accent6 4" xfId="471"/>
    <cellStyle name="60% - Accent6 5" xfId="1456"/>
    <cellStyle name="60% - Izcēlums1" xfId="76"/>
    <cellStyle name="60% - Izcēlums1 2" xfId="472"/>
    <cellStyle name="60% - Izcēlums1 3" xfId="473"/>
    <cellStyle name="60% - Izcēlums2" xfId="77"/>
    <cellStyle name="60% - Izcēlums2 2" xfId="474"/>
    <cellStyle name="60% - Izcēlums2 3" xfId="475"/>
    <cellStyle name="60% - Izcēlums3" xfId="78"/>
    <cellStyle name="60% - Izcēlums3 2" xfId="476"/>
    <cellStyle name="60% - Izcēlums3 3" xfId="477"/>
    <cellStyle name="60% - Izcēlums4" xfId="79"/>
    <cellStyle name="60% - Izcēlums4 2" xfId="478"/>
    <cellStyle name="60% - Izcēlums4 3" xfId="479"/>
    <cellStyle name="60% - Izcēlums5" xfId="80"/>
    <cellStyle name="60% - Izcēlums5 2" xfId="480"/>
    <cellStyle name="60% - Izcēlums5 3" xfId="481"/>
    <cellStyle name="60% - Izcēlums6" xfId="81"/>
    <cellStyle name="60% - Izcēlums6 2" xfId="482"/>
    <cellStyle name="60% - Izcēlums6 3" xfId="483"/>
    <cellStyle name="60% - Акцент1" xfId="152"/>
    <cellStyle name="60% - Акцент2" xfId="153"/>
    <cellStyle name="60% - Акцент3" xfId="154"/>
    <cellStyle name="60% - Акцент4" xfId="155"/>
    <cellStyle name="60% - Акцент5" xfId="156"/>
    <cellStyle name="60% - Акцент6" xfId="157"/>
    <cellStyle name="60% no 1. izcēluma" xfId="158"/>
    <cellStyle name="60% no 1. izcēluma 2" xfId="159"/>
    <cellStyle name="60% no 2. izcēluma" xfId="160"/>
    <cellStyle name="60% no 3. izcēluma" xfId="161"/>
    <cellStyle name="60% no 3. izcēluma 2" xfId="162"/>
    <cellStyle name="60% no 4. izcēluma" xfId="163"/>
    <cellStyle name="60% no 4. izcēluma 2" xfId="164"/>
    <cellStyle name="60% no 5. izcēluma" xfId="165"/>
    <cellStyle name="60% no 6. izcēluma" xfId="166"/>
    <cellStyle name="60% no 6. izcēluma 2" xfId="167"/>
    <cellStyle name="Äåķåęķūé [0]_laroux" xfId="168"/>
    <cellStyle name="Äåķåęķūé_laroux" xfId="169"/>
    <cellStyle name="Accent1" xfId="14" builtinId="29" customBuiltin="1"/>
    <cellStyle name="Accent1 2" xfId="484"/>
    <cellStyle name="Accent1 2 2" xfId="485"/>
    <cellStyle name="Accent1 2 2 2" xfId="486"/>
    <cellStyle name="Accent1 2 3" xfId="487"/>
    <cellStyle name="Accent1 3" xfId="488"/>
    <cellStyle name="Accent1 4" xfId="489"/>
    <cellStyle name="Accent1 5" xfId="1457"/>
    <cellStyle name="Accent2" xfId="17" builtinId="33" customBuiltin="1"/>
    <cellStyle name="Accent2 2" xfId="490"/>
    <cellStyle name="Accent2 2 2" xfId="491"/>
    <cellStyle name="Accent2 2 2 2" xfId="492"/>
    <cellStyle name="Accent2 2 3" xfId="493"/>
    <cellStyle name="Accent2 3" xfId="494"/>
    <cellStyle name="Accent2 4" xfId="495"/>
    <cellStyle name="Accent2 5" xfId="1458"/>
    <cellStyle name="Accent3" xfId="20" builtinId="37" customBuiltin="1"/>
    <cellStyle name="Accent3 2" xfId="496"/>
    <cellStyle name="Accent3 2 2" xfId="497"/>
    <cellStyle name="Accent3 2 2 2" xfId="498"/>
    <cellStyle name="Accent3 2 3" xfId="499"/>
    <cellStyle name="Accent3 3" xfId="500"/>
    <cellStyle name="Accent3 4" xfId="501"/>
    <cellStyle name="Accent3 5" xfId="1459"/>
    <cellStyle name="Accent4" xfId="23" builtinId="41" customBuiltin="1"/>
    <cellStyle name="Accent4 2" xfId="502"/>
    <cellStyle name="Accent4 2 2" xfId="503"/>
    <cellStyle name="Accent4 2 3" xfId="504"/>
    <cellStyle name="Accent4 3" xfId="505"/>
    <cellStyle name="Accent4 4" xfId="506"/>
    <cellStyle name="Accent4 5" xfId="1460"/>
    <cellStyle name="Accent5" xfId="26" builtinId="45" customBuiltin="1"/>
    <cellStyle name="Accent5 2" xfId="507"/>
    <cellStyle name="Accent5 2 2" xfId="508"/>
    <cellStyle name="Accent5 3" xfId="509"/>
    <cellStyle name="Accent5 4" xfId="1461"/>
    <cellStyle name="Accent6" xfId="29" builtinId="49" customBuiltin="1"/>
    <cellStyle name="Accent6 2" xfId="510"/>
    <cellStyle name="Accent6 2 2" xfId="511"/>
    <cellStyle name="Accent6 2 3" xfId="512"/>
    <cellStyle name="Accent6 3" xfId="513"/>
    <cellStyle name="Accent6 4" xfId="514"/>
    <cellStyle name="Accent6 5" xfId="1462"/>
    <cellStyle name="Aprēķināšana" xfId="11"/>
    <cellStyle name="Aprēķināšana 2" xfId="170"/>
    <cellStyle name="Aprēķināšana 3" xfId="515"/>
    <cellStyle name="Aprēķināšana 4" xfId="516"/>
    <cellStyle name="Aprēķināšana_1-7" xfId="171"/>
    <cellStyle name="Atdalītāji 2" xfId="517"/>
    <cellStyle name="Atdalītāji 2 2" xfId="1537"/>
    <cellStyle name="Atdalītāji 2 2 2" xfId="1650"/>
    <cellStyle name="Atdalītāji 2 2 3" xfId="1763"/>
    <cellStyle name="Atdalītāji 2 3" xfId="1576"/>
    <cellStyle name="Atdalītāji 2 4" xfId="1689"/>
    <cellStyle name="Bad" xfId="101" builtinId="27" customBuiltin="1"/>
    <cellStyle name="Bad 2" xfId="518"/>
    <cellStyle name="Bad 2 2" xfId="519"/>
    <cellStyle name="Bad 2 3" xfId="520"/>
    <cellStyle name="Bad 3" xfId="521"/>
    <cellStyle name="Bad 4" xfId="522"/>
    <cellStyle name="Bad 5" xfId="523"/>
    <cellStyle name="Bad 6" xfId="1463"/>
    <cellStyle name="Bevitel" xfId="524"/>
    <cellStyle name="Brīdinājuma teksts" xfId="12"/>
    <cellStyle name="Brīdinājuma teksts 2" xfId="172"/>
    <cellStyle name="Brīdinājuma teksts_1-7" xfId="173"/>
    <cellStyle name="Calculation 2" xfId="525"/>
    <cellStyle name="Calculation 2 2" xfId="526"/>
    <cellStyle name="Calculation 2 3" xfId="527"/>
    <cellStyle name="Calculation 3" xfId="528"/>
    <cellStyle name="Calculation 4" xfId="529"/>
    <cellStyle name="Calculation 5" xfId="1464"/>
    <cellStyle name="Celkem" xfId="530"/>
    <cellStyle name="Check Cell" xfId="98" builtinId="23" customBuiltin="1"/>
    <cellStyle name="Check Cell 2" xfId="531"/>
    <cellStyle name="Check Cell 2 2" xfId="532"/>
    <cellStyle name="Check Cell 3" xfId="533"/>
    <cellStyle name="Check Cell 4" xfId="1465"/>
    <cellStyle name="Chybně" xfId="534"/>
    <cellStyle name="Cím" xfId="535"/>
    <cellStyle name="Címsor 1" xfId="536"/>
    <cellStyle name="Címsor 2" xfId="537"/>
    <cellStyle name="Címsor 3" xfId="538"/>
    <cellStyle name="Címsor 4" xfId="539"/>
    <cellStyle name="Comma" xfId="2" builtinId="3"/>
    <cellStyle name="Comma 10" xfId="1392"/>
    <cellStyle name="Comma 10 2" xfId="1561"/>
    <cellStyle name="Comma 10 2 2" xfId="1674"/>
    <cellStyle name="Comma 10 2 3" xfId="1787"/>
    <cellStyle name="Comma 10 3" xfId="1600"/>
    <cellStyle name="Comma 10 4" xfId="1713"/>
    <cellStyle name="Comma 11" xfId="56"/>
    <cellStyle name="Comma 11 2" xfId="1531"/>
    <cellStyle name="Comma 11 2 2" xfId="1644"/>
    <cellStyle name="Comma 11 2 3" xfId="1757"/>
    <cellStyle name="Comma 11 3" xfId="1604"/>
    <cellStyle name="Comma 11 4" xfId="1717"/>
    <cellStyle name="Comma 12" xfId="34"/>
    <cellStyle name="Comma 12 2" xfId="1618"/>
    <cellStyle name="Comma 12 3" xfId="1731"/>
    <cellStyle name="Comma 13" xfId="1527"/>
    <cellStyle name="Comma 13 2" xfId="1640"/>
    <cellStyle name="Comma 13 3" xfId="1753"/>
    <cellStyle name="Comma 14" xfId="1407"/>
    <cellStyle name="Comma 14 2" xfId="1566"/>
    <cellStyle name="Comma 14 3" xfId="1679"/>
    <cellStyle name="Comma 15" xfId="1406"/>
    <cellStyle name="Comma 16" xfId="1565"/>
    <cellStyle name="Comma 17" xfId="1678"/>
    <cellStyle name="Comma 18" xfId="33"/>
    <cellStyle name="Comma 19" xfId="32"/>
    <cellStyle name="Comma 2" xfId="38"/>
    <cellStyle name="Comma 2 10" xfId="1394"/>
    <cellStyle name="Comma 2 10 2" xfId="1563"/>
    <cellStyle name="Comma 2 10 2 2" xfId="1676"/>
    <cellStyle name="Comma 2 10 2 3" xfId="1789"/>
    <cellStyle name="Comma 2 10 3" xfId="1602"/>
    <cellStyle name="Comma 2 10 4" xfId="1715"/>
    <cellStyle name="Comma 2 11" xfId="63"/>
    <cellStyle name="Comma 2 11 2" xfId="1430"/>
    <cellStyle name="Comma 2 11 2 2" xfId="1532"/>
    <cellStyle name="Comma 2 11 2 2 2" xfId="1645"/>
    <cellStyle name="Comma 2 11 2 2 3" xfId="1758"/>
    <cellStyle name="Comma 2 11 2 3" xfId="1620"/>
    <cellStyle name="Comma 2 11 2 4" xfId="1733"/>
    <cellStyle name="Comma 2 11 3" xfId="1571"/>
    <cellStyle name="Comma 2 11 4" xfId="1684"/>
    <cellStyle name="Comma 2 12" xfId="1509"/>
    <cellStyle name="Comma 2 12 2" xfId="1528"/>
    <cellStyle name="Comma 2 12 2 2" xfId="1641"/>
    <cellStyle name="Comma 2 12 2 3" xfId="1754"/>
    <cellStyle name="Comma 2 12 3" xfId="1635"/>
    <cellStyle name="Comma 2 12 4" xfId="1748"/>
    <cellStyle name="Comma 2 13" xfId="1569"/>
    <cellStyle name="Comma 2 14" xfId="1682"/>
    <cellStyle name="Comma 2 2" xfId="174"/>
    <cellStyle name="Comma 2 2 2" xfId="175"/>
    <cellStyle name="Comma 2 2 2 2" xfId="176"/>
    <cellStyle name="Comma 2 2 2 3" xfId="1426"/>
    <cellStyle name="Comma 2 2 2 3 2" xfId="1517"/>
    <cellStyle name="Comma 2 2 2 3 3" xfId="1615"/>
    <cellStyle name="Comma 2 2 2 3 4" xfId="1728"/>
    <cellStyle name="Comma 2 2 3" xfId="177"/>
    <cellStyle name="Comma 2 2 4" xfId="178"/>
    <cellStyle name="Comma 2 2 5" xfId="1415"/>
    <cellStyle name="Comma 2 2 5 2" xfId="1508"/>
    <cellStyle name="Comma 2 2 5 3" xfId="1608"/>
    <cellStyle name="Comma 2 2 5 4" xfId="1721"/>
    <cellStyle name="Comma 2 2 6" xfId="1432"/>
    <cellStyle name="Comma 2 2 6 2" xfId="1622"/>
    <cellStyle name="Comma 2 2 6 3" xfId="1735"/>
    <cellStyle name="Comma 2 3" xfId="179"/>
    <cellStyle name="Comma 2 3 2" xfId="180"/>
    <cellStyle name="Comma 2 3 2 2" xfId="181"/>
    <cellStyle name="Comma 2 3 2 2 2" xfId="182"/>
    <cellStyle name="Comma 2 3 2 3" xfId="183"/>
    <cellStyle name="Comma 2 3 2 4" xfId="184"/>
    <cellStyle name="Comma 2 3 2 5" xfId="1425"/>
    <cellStyle name="Comma 2 3 2 5 2" xfId="1515"/>
    <cellStyle name="Comma 2 3 2 5 3" xfId="1614"/>
    <cellStyle name="Comma 2 3 2 5 4" xfId="1727"/>
    <cellStyle name="Comma 2 3 3" xfId="185"/>
    <cellStyle name="Comma 2 3 3 2" xfId="186"/>
    <cellStyle name="Comma 2 3 4" xfId="187"/>
    <cellStyle name="Comma 2 3 5" xfId="188"/>
    <cellStyle name="Comma 2 3 6" xfId="1412"/>
    <cellStyle name="Comma 2 3 6 2" xfId="1516"/>
    <cellStyle name="Comma 2 3 6 3" xfId="1607"/>
    <cellStyle name="Comma 2 3 6 4" xfId="1720"/>
    <cellStyle name="Comma 2 4" xfId="189"/>
    <cellStyle name="Comma 2 4 2" xfId="190"/>
    <cellStyle name="Comma 2 4 2 2" xfId="540"/>
    <cellStyle name="Comma 2 4 2 2 2" xfId="1538"/>
    <cellStyle name="Comma 2 4 2 2 2 2" xfId="1651"/>
    <cellStyle name="Comma 2 4 2 2 2 3" xfId="1764"/>
    <cellStyle name="Comma 2 4 2 2 3" xfId="1577"/>
    <cellStyle name="Comma 2 4 2 2 4" xfId="1690"/>
    <cellStyle name="Comma 2 4 3" xfId="541"/>
    <cellStyle name="Comma 2 4 3 2" xfId="1539"/>
    <cellStyle name="Comma 2 4 3 2 2" xfId="1652"/>
    <cellStyle name="Comma 2 4 3 2 3" xfId="1765"/>
    <cellStyle name="Comma 2 4 3 3" xfId="1578"/>
    <cellStyle name="Comma 2 4 3 4" xfId="1691"/>
    <cellStyle name="Comma 2 4 4" xfId="1423"/>
    <cellStyle name="Comma 2 4 4 2" xfId="1514"/>
    <cellStyle name="Comma 2 4 4 3" xfId="1612"/>
    <cellStyle name="Comma 2 4 4 4" xfId="1725"/>
    <cellStyle name="Comma 2 5" xfId="191"/>
    <cellStyle name="Comma 2 5 2" xfId="542"/>
    <cellStyle name="Comma 2 5 2 2" xfId="543"/>
    <cellStyle name="Comma 2 5 2 2 2" xfId="544"/>
    <cellStyle name="Comma 2 5 2 2 2 2" xfId="1542"/>
    <cellStyle name="Comma 2 5 2 2 2 2 2" xfId="1655"/>
    <cellStyle name="Comma 2 5 2 2 2 2 3" xfId="1768"/>
    <cellStyle name="Comma 2 5 2 2 2 3" xfId="1581"/>
    <cellStyle name="Comma 2 5 2 2 2 4" xfId="1694"/>
    <cellStyle name="Comma 2 5 2 2 3" xfId="1541"/>
    <cellStyle name="Comma 2 5 2 2 3 2" xfId="1654"/>
    <cellStyle name="Comma 2 5 2 2 3 3" xfId="1767"/>
    <cellStyle name="Comma 2 5 2 2 4" xfId="1580"/>
    <cellStyle name="Comma 2 5 2 2 5" xfId="1693"/>
    <cellStyle name="Comma 2 5 2 3" xfId="545"/>
    <cellStyle name="Comma 2 5 2 3 2" xfId="1543"/>
    <cellStyle name="Comma 2 5 2 3 2 2" xfId="1656"/>
    <cellStyle name="Comma 2 5 2 3 2 3" xfId="1769"/>
    <cellStyle name="Comma 2 5 2 3 3" xfId="1582"/>
    <cellStyle name="Comma 2 5 2 3 4" xfId="1695"/>
    <cellStyle name="Comma 2 5 2 4" xfId="1540"/>
    <cellStyle name="Comma 2 5 2 4 2" xfId="1653"/>
    <cellStyle name="Comma 2 5 2 4 3" xfId="1766"/>
    <cellStyle name="Comma 2 5 2 5" xfId="1579"/>
    <cellStyle name="Comma 2 5 2 6" xfId="1692"/>
    <cellStyle name="Comma 2 5 3" xfId="546"/>
    <cellStyle name="Comma 2 5 3 2" xfId="547"/>
    <cellStyle name="Comma 2 5 3 2 2" xfId="1545"/>
    <cellStyle name="Comma 2 5 3 2 2 2" xfId="1658"/>
    <cellStyle name="Comma 2 5 3 2 2 3" xfId="1771"/>
    <cellStyle name="Comma 2 5 3 2 3" xfId="1584"/>
    <cellStyle name="Comma 2 5 3 2 4" xfId="1697"/>
    <cellStyle name="Comma 2 5 3 3" xfId="1544"/>
    <cellStyle name="Comma 2 5 3 3 2" xfId="1657"/>
    <cellStyle name="Comma 2 5 3 3 3" xfId="1770"/>
    <cellStyle name="Comma 2 5 3 4" xfId="1583"/>
    <cellStyle name="Comma 2 5 3 5" xfId="1696"/>
    <cellStyle name="Comma 2 5 4" xfId="548"/>
    <cellStyle name="Comma 2 5 4 2" xfId="1546"/>
    <cellStyle name="Comma 2 5 4 2 2" xfId="1659"/>
    <cellStyle name="Comma 2 5 4 2 3" xfId="1772"/>
    <cellStyle name="Comma 2 5 4 3" xfId="1585"/>
    <cellStyle name="Comma 2 5 4 4" xfId="1698"/>
    <cellStyle name="Comma 2 6" xfId="192"/>
    <cellStyle name="Comma 2 6 2" xfId="549"/>
    <cellStyle name="Comma 2 6 2 2" xfId="1547"/>
    <cellStyle name="Comma 2 6 2 2 2" xfId="1660"/>
    <cellStyle name="Comma 2 6 2 2 3" xfId="1773"/>
    <cellStyle name="Comma 2 6 2 3" xfId="1586"/>
    <cellStyle name="Comma 2 6 2 4" xfId="1699"/>
    <cellStyle name="Comma 2 7" xfId="193"/>
    <cellStyle name="Comma 2 7 2" xfId="1533"/>
    <cellStyle name="Comma 2 7 2 2" xfId="1646"/>
    <cellStyle name="Comma 2 7 2 3" xfId="1759"/>
    <cellStyle name="Comma 2 7 3" xfId="1572"/>
    <cellStyle name="Comma 2 7 4" xfId="1685"/>
    <cellStyle name="Comma 2 8" xfId="550"/>
    <cellStyle name="Comma 2 9" xfId="1390"/>
    <cellStyle name="Comma 2 9 2" xfId="1559"/>
    <cellStyle name="Comma 2 9 2 2" xfId="1672"/>
    <cellStyle name="Comma 2 9 2 3" xfId="1785"/>
    <cellStyle name="Comma 2 9 3" xfId="1598"/>
    <cellStyle name="Comma 2 9 4" xfId="1711"/>
    <cellStyle name="Comma 2_1-7" xfId="194"/>
    <cellStyle name="Comma 3" xfId="39"/>
    <cellStyle name="Comma 3 10" xfId="1570"/>
    <cellStyle name="Comma 3 11" xfId="1683"/>
    <cellStyle name="Comma 3 2" xfId="195"/>
    <cellStyle name="Comma 3 2 2" xfId="196"/>
    <cellStyle name="Comma 3 2 3" xfId="1422"/>
    <cellStyle name="Comma 3 2 3 2" xfId="1511"/>
    <cellStyle name="Comma 3 2 3 3" xfId="1611"/>
    <cellStyle name="Comma 3 2 3 4" xfId="1724"/>
    <cellStyle name="Comma 3 3" xfId="197"/>
    <cellStyle name="Comma 3 4" xfId="198"/>
    <cellStyle name="Comma 3 5" xfId="199"/>
    <cellStyle name="Comma 3 5 2" xfId="1534"/>
    <cellStyle name="Comma 3 5 2 2" xfId="1647"/>
    <cellStyle name="Comma 3 5 2 3" xfId="1760"/>
    <cellStyle name="Comma 3 5 3" xfId="1573"/>
    <cellStyle name="Comma 3 5 4" xfId="1686"/>
    <cellStyle name="Comma 3 6" xfId="1388"/>
    <cellStyle name="Comma 3 6 2" xfId="1557"/>
    <cellStyle name="Comma 3 6 2 2" xfId="1670"/>
    <cellStyle name="Comma 3 6 2 3" xfId="1783"/>
    <cellStyle name="Comma 3 6 3" xfId="1596"/>
    <cellStyle name="Comma 3 6 4" xfId="1709"/>
    <cellStyle name="Comma 3 7" xfId="1393"/>
    <cellStyle name="Comma 3 7 2" xfId="1562"/>
    <cellStyle name="Comma 3 7 2 2" xfId="1675"/>
    <cellStyle name="Comma 3 7 2 3" xfId="1788"/>
    <cellStyle name="Comma 3 7 3" xfId="1601"/>
    <cellStyle name="Comma 3 7 4" xfId="1714"/>
    <cellStyle name="Comma 3 8" xfId="82"/>
    <cellStyle name="Comma 3 8 2" xfId="1431"/>
    <cellStyle name="Comma 3 8 2 2" xfId="1621"/>
    <cellStyle name="Comma 3 8 2 3" xfId="1734"/>
    <cellStyle name="Comma 3 9" xfId="1512"/>
    <cellStyle name="Comma 3 9 2" xfId="1529"/>
    <cellStyle name="Comma 3 9 2 2" xfId="1642"/>
    <cellStyle name="Comma 3 9 2 3" xfId="1755"/>
    <cellStyle name="Comma 3_1-7" xfId="200"/>
    <cellStyle name="Comma 4" xfId="36"/>
    <cellStyle name="Comma 4 2" xfId="202"/>
    <cellStyle name="Comma 4 2 2" xfId="203"/>
    <cellStyle name="Comma 4 2 2 2" xfId="551"/>
    <cellStyle name="Comma 4 2 3" xfId="552"/>
    <cellStyle name="Comma 4 2 4" xfId="1421"/>
    <cellStyle name="Comma 4 2 4 2" xfId="1523"/>
    <cellStyle name="Comma 4 2 4 3" xfId="1610"/>
    <cellStyle name="Comma 4 2 4 4" xfId="1723"/>
    <cellStyle name="Comma 4 3" xfId="204"/>
    <cellStyle name="Comma 4 3 2" xfId="553"/>
    <cellStyle name="Comma 4 3 3" xfId="1535"/>
    <cellStyle name="Comma 4 3 3 2" xfId="1648"/>
    <cellStyle name="Comma 4 3 3 3" xfId="1761"/>
    <cellStyle name="Comma 4 3 4" xfId="1574"/>
    <cellStyle name="Comma 4 3 5" xfId="1687"/>
    <cellStyle name="Comma 4 4" xfId="554"/>
    <cellStyle name="Comma 4 5" xfId="1405"/>
    <cellStyle name="Comma 4 5 2" xfId="1564"/>
    <cellStyle name="Comma 4 5 2 2" xfId="1677"/>
    <cellStyle name="Comma 4 5 2 3" xfId="1790"/>
    <cellStyle name="Comma 4 5 3" xfId="1603"/>
    <cellStyle name="Comma 4 5 4" xfId="1716"/>
    <cellStyle name="Comma 4 6" xfId="201"/>
    <cellStyle name="Comma 4 6 2" xfId="1429"/>
    <cellStyle name="Comma 4 6 2 2" xfId="1619"/>
    <cellStyle name="Comma 4 6 2 3" xfId="1732"/>
    <cellStyle name="Comma 4 7" xfId="1519"/>
    <cellStyle name="Comma 4 7 2" xfId="1530"/>
    <cellStyle name="Comma 4 7 2 2" xfId="1643"/>
    <cellStyle name="Comma 4 7 2 3" xfId="1756"/>
    <cellStyle name="Comma 4 8" xfId="1568"/>
    <cellStyle name="Comma 4 9" xfId="1681"/>
    <cellStyle name="Comma 5" xfId="35"/>
    <cellStyle name="Comma 5 10" xfId="1680"/>
    <cellStyle name="Comma 5 2" xfId="206"/>
    <cellStyle name="Comma 5 2 2" xfId="555"/>
    <cellStyle name="Comma 5 2 2 2" xfId="556"/>
    <cellStyle name="Comma 5 2 2 2 2" xfId="1549"/>
    <cellStyle name="Comma 5 2 2 2 2 2" xfId="1662"/>
    <cellStyle name="Comma 5 2 2 2 2 3" xfId="1775"/>
    <cellStyle name="Comma 5 2 2 2 3" xfId="1588"/>
    <cellStyle name="Comma 5 2 2 2 4" xfId="1701"/>
    <cellStyle name="Comma 5 2 2 3" xfId="1548"/>
    <cellStyle name="Comma 5 2 2 3 2" xfId="1661"/>
    <cellStyle name="Comma 5 2 2 3 3" xfId="1774"/>
    <cellStyle name="Comma 5 2 2 4" xfId="1587"/>
    <cellStyle name="Comma 5 2 2 5" xfId="1700"/>
    <cellStyle name="Comma 5 2 3" xfId="557"/>
    <cellStyle name="Comma 5 2 3 2" xfId="1550"/>
    <cellStyle name="Comma 5 2 3 2 2" xfId="1663"/>
    <cellStyle name="Comma 5 2 3 2 3" xfId="1776"/>
    <cellStyle name="Comma 5 2 3 3" xfId="1589"/>
    <cellStyle name="Comma 5 2 3 4" xfId="1702"/>
    <cellStyle name="Comma 5 2 4" xfId="1427"/>
    <cellStyle name="Comma 5 2 4 2" xfId="1522"/>
    <cellStyle name="Comma 5 2 4 3" xfId="1616"/>
    <cellStyle name="Comma 5 2 4 4" xfId="1729"/>
    <cellStyle name="Comma 5 3" xfId="558"/>
    <cellStyle name="Comma 5 3 2" xfId="559"/>
    <cellStyle name="Comma 5 3 2 2" xfId="1552"/>
    <cellStyle name="Comma 5 3 2 2 2" xfId="1665"/>
    <cellStyle name="Comma 5 3 2 2 3" xfId="1778"/>
    <cellStyle name="Comma 5 3 2 3" xfId="1591"/>
    <cellStyle name="Comma 5 3 2 4" xfId="1704"/>
    <cellStyle name="Comma 5 3 3" xfId="1551"/>
    <cellStyle name="Comma 5 3 3 2" xfId="1664"/>
    <cellStyle name="Comma 5 3 3 3" xfId="1777"/>
    <cellStyle name="Comma 5 3 4" xfId="1590"/>
    <cellStyle name="Comma 5 3 5" xfId="1703"/>
    <cellStyle name="Comma 5 4" xfId="560"/>
    <cellStyle name="Comma 5 4 2" xfId="561"/>
    <cellStyle name="Comma 5 5" xfId="562"/>
    <cellStyle name="Comma 5 6" xfId="205"/>
    <cellStyle name="Comma 5 6 2" xfId="1408"/>
    <cellStyle name="Comma 5 6 2 2" xfId="1605"/>
    <cellStyle name="Comma 5 6 2 3" xfId="1718"/>
    <cellStyle name="Comma 5 7" xfId="1524"/>
    <cellStyle name="Comma 5 7 2" xfId="1637"/>
    <cellStyle name="Comma 5 7 3" xfId="1750"/>
    <cellStyle name="Comma 5 8" xfId="1520"/>
    <cellStyle name="Comma 5 9" xfId="1567"/>
    <cellStyle name="Comma 6" xfId="207"/>
    <cellStyle name="Comma 6 2" xfId="1428"/>
    <cellStyle name="Comma 6 2 2" xfId="1617"/>
    <cellStyle name="Comma 6 2 3" xfId="1730"/>
    <cellStyle name="Comma 6 3" xfId="1419"/>
    <cellStyle name="Comma 6 3 2" xfId="1510"/>
    <cellStyle name="Comma 6 3 2 2" xfId="1636"/>
    <cellStyle name="Comma 6 3 2 3" xfId="1749"/>
    <cellStyle name="Comma 6 3 3" xfId="1609"/>
    <cellStyle name="Comma 6 3 4" xfId="1722"/>
    <cellStyle name="Comma 6 4" xfId="1536"/>
    <cellStyle name="Comma 6 4 2" xfId="1649"/>
    <cellStyle name="Comma 6 4 3" xfId="1762"/>
    <cellStyle name="Comma 6 5" xfId="1575"/>
    <cellStyle name="Comma 6 6" xfId="1688"/>
    <cellStyle name="Comma 7" xfId="563"/>
    <cellStyle name="Comma 7 2" xfId="564"/>
    <cellStyle name="Comma 7 2 2" xfId="1424"/>
    <cellStyle name="Comma 7 2 2 2" xfId="1526"/>
    <cellStyle name="Comma 7 2 2 2 2" xfId="1639"/>
    <cellStyle name="Comma 7 2 2 2 3" xfId="1752"/>
    <cellStyle name="Comma 7 2 2 3" xfId="1613"/>
    <cellStyle name="Comma 7 2 2 4" xfId="1726"/>
    <cellStyle name="Comma 7 2 3" xfId="1554"/>
    <cellStyle name="Comma 7 2 3 2" xfId="1667"/>
    <cellStyle name="Comma 7 2 3 3" xfId="1780"/>
    <cellStyle name="Comma 7 2 4" xfId="1593"/>
    <cellStyle name="Comma 7 2 5" xfId="1706"/>
    <cellStyle name="Comma 7 3" xfId="565"/>
    <cellStyle name="Comma 7 3 2" xfId="566"/>
    <cellStyle name="Comma 7 3 2 2" xfId="1556"/>
    <cellStyle name="Comma 7 3 2 2 2" xfId="1669"/>
    <cellStyle name="Comma 7 3 2 2 3" xfId="1782"/>
    <cellStyle name="Comma 7 3 2 3" xfId="1595"/>
    <cellStyle name="Comma 7 3 2 4" xfId="1708"/>
    <cellStyle name="Comma 7 3 3" xfId="1555"/>
    <cellStyle name="Comma 7 3 3 2" xfId="1668"/>
    <cellStyle name="Comma 7 3 3 3" xfId="1781"/>
    <cellStyle name="Comma 7 3 4" xfId="1594"/>
    <cellStyle name="Comma 7 3 5" xfId="1707"/>
    <cellStyle name="Comma 7 4" xfId="1410"/>
    <cellStyle name="Comma 7 4 2" xfId="1525"/>
    <cellStyle name="Comma 7 4 2 2" xfId="1638"/>
    <cellStyle name="Comma 7 4 2 3" xfId="1751"/>
    <cellStyle name="Comma 7 4 3" xfId="1606"/>
    <cellStyle name="Comma 7 4 4" xfId="1719"/>
    <cellStyle name="Comma 7 5" xfId="1553"/>
    <cellStyle name="Comma 7 5 2" xfId="1666"/>
    <cellStyle name="Comma 7 5 3" xfId="1779"/>
    <cellStyle name="Comma 7 6" xfId="1592"/>
    <cellStyle name="Comma 7 7" xfId="1705"/>
    <cellStyle name="Comma 8" xfId="1389"/>
    <cellStyle name="Comma 8 2" xfId="1558"/>
    <cellStyle name="Comma 8 2 2" xfId="1671"/>
    <cellStyle name="Comma 8 2 3" xfId="1784"/>
    <cellStyle name="Comma 8 3" xfId="1597"/>
    <cellStyle name="Comma 8 4" xfId="1710"/>
    <cellStyle name="Comma 9" xfId="1391"/>
    <cellStyle name="Comma 9 2" xfId="1560"/>
    <cellStyle name="Comma 9 2 2" xfId="1673"/>
    <cellStyle name="Comma 9 2 3" xfId="1786"/>
    <cellStyle name="Comma 9 3" xfId="1599"/>
    <cellStyle name="Comma 9 4" xfId="1712"/>
    <cellStyle name="Currency 2" xfId="567"/>
    <cellStyle name="Currency 2 2" xfId="568"/>
    <cellStyle name="Currency 2 2 2" xfId="569"/>
    <cellStyle name="Currency 2 2 3" xfId="1467"/>
    <cellStyle name="Currency 2 2 3 2" xfId="1624"/>
    <cellStyle name="Currency 2 2 3 3" xfId="1737"/>
    <cellStyle name="Currency 2 3" xfId="570"/>
    <cellStyle name="Currency 2 4" xfId="1466"/>
    <cellStyle name="Currency 2 4 2" xfId="1623"/>
    <cellStyle name="Currency 2 4 3" xfId="1736"/>
    <cellStyle name="Currency 3" xfId="571"/>
    <cellStyle name="Currency 3 2" xfId="572"/>
    <cellStyle name="Currency 4" xfId="573"/>
    <cellStyle name="Currency 4 2" xfId="574"/>
    <cellStyle name="Currency 4 3" xfId="575"/>
    <cellStyle name="Currency 4 4" xfId="576"/>
    <cellStyle name="Currency 4 4 2" xfId="577"/>
    <cellStyle name="Date" xfId="208"/>
    <cellStyle name="Dezimal [0]_Nossner_Brücke" xfId="209"/>
    <cellStyle name="Dezimal_en_Master" xfId="210"/>
    <cellStyle name="Divider" xfId="211"/>
    <cellStyle name="Divider 2" xfId="1468"/>
    <cellStyle name="Ellenőrzőcella" xfId="578"/>
    <cellStyle name="Euro" xfId="579"/>
    <cellStyle name="Excel Built-in Normal" xfId="41"/>
    <cellStyle name="Excel Built-in Normal 2" xfId="212"/>
    <cellStyle name="Excel Built-in Normal_1-7" xfId="213"/>
    <cellStyle name="Explanatory Text" xfId="97" builtinId="53" customBuiltin="1"/>
    <cellStyle name="Explanatory Text 2" xfId="580"/>
    <cellStyle name="Explanatory Text 2 2" xfId="581"/>
    <cellStyle name="Explanatory Text 3" xfId="582"/>
    <cellStyle name="Figyelmeztetés" xfId="583"/>
    <cellStyle name="Fixed" xfId="214"/>
    <cellStyle name="Good" xfId="90" builtinId="26" customBuiltin="1"/>
    <cellStyle name="Good 2" xfId="584"/>
    <cellStyle name="Good 2 2" xfId="585"/>
    <cellStyle name="Good 2 3" xfId="586"/>
    <cellStyle name="Good 3" xfId="587"/>
    <cellStyle name="Good 3 2" xfId="588"/>
    <cellStyle name="Good 4" xfId="589"/>
    <cellStyle name="Good 5" xfId="590"/>
    <cellStyle name="Good 6" xfId="591"/>
    <cellStyle name="Good 7" xfId="592"/>
    <cellStyle name="Good 8" xfId="1469"/>
    <cellStyle name="Heading 1" xfId="102" builtinId="16" customBuiltin="1"/>
    <cellStyle name="Heading 1 2" xfId="215"/>
    <cellStyle name="Heading 1 2 2" xfId="593"/>
    <cellStyle name="Heading 1 2 3" xfId="594"/>
    <cellStyle name="Heading 1 3" xfId="595"/>
    <cellStyle name="Heading 1 4" xfId="596"/>
    <cellStyle name="Heading 2" xfId="103" builtinId="17" customBuiltin="1"/>
    <cellStyle name="Heading 2 2" xfId="597"/>
    <cellStyle name="Heading 2 2 2" xfId="598"/>
    <cellStyle name="Heading 2 2 3" xfId="599"/>
    <cellStyle name="Heading 2 3" xfId="600"/>
    <cellStyle name="Heading 2 4" xfId="601"/>
    <cellStyle name="Heading 3" xfId="104" builtinId="18" customBuiltin="1"/>
    <cellStyle name="Heading 3 2" xfId="602"/>
    <cellStyle name="Heading 3 2 2" xfId="603"/>
    <cellStyle name="Heading 3 2 3" xfId="604"/>
    <cellStyle name="Heading 3 3" xfId="605"/>
    <cellStyle name="Heading 3 4" xfId="606"/>
    <cellStyle name="Heading 4" xfId="105" builtinId="19" customBuiltin="1"/>
    <cellStyle name="Heading 4 2" xfId="607"/>
    <cellStyle name="Heading 4 2 2" xfId="608"/>
    <cellStyle name="Heading 4 2 3" xfId="609"/>
    <cellStyle name="Heading 4 3" xfId="610"/>
    <cellStyle name="Heading 4 4" xfId="611"/>
    <cellStyle name="Heading1 1" xfId="216"/>
    <cellStyle name="Heading2" xfId="217"/>
    <cellStyle name="Headline I" xfId="218"/>
    <cellStyle name="Headline I 2" xfId="1470"/>
    <cellStyle name="Headline II" xfId="219"/>
    <cellStyle name="Headline II 2" xfId="1471"/>
    <cellStyle name="Headline III" xfId="220"/>
    <cellStyle name="Headline III 2" xfId="1472"/>
    <cellStyle name="Hivatkozott cella" xfId="612"/>
    <cellStyle name="Hyperlink 2" xfId="1473"/>
    <cellStyle name="Hyperlink 3" xfId="1474"/>
    <cellStyle name="Ievade" xfId="9"/>
    <cellStyle name="Ievade 2" xfId="221"/>
    <cellStyle name="Ievade 3" xfId="613"/>
    <cellStyle name="Ievade 4" xfId="614"/>
    <cellStyle name="Ievade_1-7" xfId="222"/>
    <cellStyle name="Input 2" xfId="615"/>
    <cellStyle name="Input 2 2" xfId="616"/>
    <cellStyle name="Input 2 3" xfId="617"/>
    <cellStyle name="Input 3" xfId="618"/>
    <cellStyle name="Input 4" xfId="619"/>
    <cellStyle name="Input 5" xfId="1475"/>
    <cellStyle name="Izcēlums1" xfId="83"/>
    <cellStyle name="Izcēlums1 2" xfId="620"/>
    <cellStyle name="Izcēlums1 3" xfId="621"/>
    <cellStyle name="Izcēlums2" xfId="84"/>
    <cellStyle name="Izcēlums2 2" xfId="622"/>
    <cellStyle name="Izcēlums2 3" xfId="623"/>
    <cellStyle name="Izcēlums3" xfId="85"/>
    <cellStyle name="Izcēlums3 2" xfId="624"/>
    <cellStyle name="Izcēlums3 3" xfId="625"/>
    <cellStyle name="Izcēlums4" xfId="86"/>
    <cellStyle name="Izcēlums4 2" xfId="626"/>
    <cellStyle name="Izcēlums4 3" xfId="627"/>
    <cellStyle name="Izcēlums5" xfId="87"/>
    <cellStyle name="Izcēlums5 2" xfId="628"/>
    <cellStyle name="Izcēlums5 3" xfId="629"/>
    <cellStyle name="Izcēlums6" xfId="88"/>
    <cellStyle name="Izcēlums6 2" xfId="630"/>
    <cellStyle name="Izcēlums6 3" xfId="631"/>
    <cellStyle name="Izvade" xfId="10"/>
    <cellStyle name="Izvade 2" xfId="223"/>
    <cellStyle name="Izvade 3" xfId="632"/>
    <cellStyle name="Izvade 4" xfId="633"/>
    <cellStyle name="Izvade_1-7" xfId="224"/>
    <cellStyle name="Īįū÷ķūé_laroux" xfId="225"/>
    <cellStyle name="Jegyzet" xfId="634"/>
    <cellStyle name="Jelölőszín (1)" xfId="635"/>
    <cellStyle name="Jelölőszín (2)" xfId="636"/>
    <cellStyle name="Jelölőszín (3)" xfId="637"/>
    <cellStyle name="Jelölőszín (4)" xfId="638"/>
    <cellStyle name="Jelölőszín (5)" xfId="639"/>
    <cellStyle name="Jelölőszín (6)" xfId="640"/>
    <cellStyle name="Jó" xfId="641"/>
    <cellStyle name="Kimenet" xfId="642"/>
    <cellStyle name="Komats 2" xfId="89"/>
    <cellStyle name="Kontrolní buňka" xfId="643"/>
    <cellStyle name="Kopsumma" xfId="13"/>
    <cellStyle name="Kopsumma 2" xfId="226"/>
    <cellStyle name="Kopsumma_1-7" xfId="227"/>
    <cellStyle name="Labs 2" xfId="644"/>
    <cellStyle name="Labs 3" xfId="645"/>
    <cellStyle name="Labs 4" xfId="646"/>
    <cellStyle name="Linked Cell" xfId="100" builtinId="24" customBuiltin="1"/>
    <cellStyle name="Linked Cell 2" xfId="647"/>
    <cellStyle name="Linked Cell 2 2" xfId="648"/>
    <cellStyle name="Linked Cell 2 3" xfId="649"/>
    <cellStyle name="Linked Cell 3" xfId="650"/>
    <cellStyle name="Linked Cell 4" xfId="651"/>
    <cellStyle name="Magyarázó szöveg" xfId="652"/>
    <cellStyle name="Nadpis 1" xfId="653"/>
    <cellStyle name="Nadpis 2" xfId="654"/>
    <cellStyle name="Nadpis 3" xfId="655"/>
    <cellStyle name="Nadpis 4" xfId="656"/>
    <cellStyle name="Název" xfId="657"/>
    <cellStyle name="Neitrāls" xfId="91"/>
    <cellStyle name="Neitrāls 2" xfId="228"/>
    <cellStyle name="Neitrāls 2 2" xfId="658"/>
    <cellStyle name="Neitrāls 3" xfId="659"/>
    <cellStyle name="Neitrāls_1-7" xfId="229"/>
    <cellStyle name="Neutral 2" xfId="51"/>
    <cellStyle name="Neutral 2 2" xfId="661"/>
    <cellStyle name="Neutral 2 3" xfId="662"/>
    <cellStyle name="Neutral 2 4" xfId="1403"/>
    <cellStyle name="Neutral 2 5" xfId="660"/>
    <cellStyle name="Neutral 3" xfId="663"/>
    <cellStyle name="Neutral 4" xfId="664"/>
    <cellStyle name="Neutral 5" xfId="1476"/>
    <cellStyle name="Neutrální" xfId="665"/>
    <cellStyle name="Norm੎੎" xfId="666"/>
    <cellStyle name="Normaali_light-98_gun" xfId="230"/>
    <cellStyle name="Normal" xfId="0" builtinId="0"/>
    <cellStyle name="Normal 10" xfId="231"/>
    <cellStyle name="Normal 10 10" xfId="667"/>
    <cellStyle name="Normal 10 10 2" xfId="668"/>
    <cellStyle name="Normal 10 11" xfId="669"/>
    <cellStyle name="Normal 10 12" xfId="1477"/>
    <cellStyle name="Normal 10 2" xfId="232"/>
    <cellStyle name="Normal 10 2 10" xfId="670"/>
    <cellStyle name="Normal 10 2 2" xfId="671"/>
    <cellStyle name="Normal 10 2 2 2" xfId="672"/>
    <cellStyle name="Normal 10 2 2 2 2" xfId="673"/>
    <cellStyle name="Normal 10 2 2 2 2 2" xfId="674"/>
    <cellStyle name="Normal 10 2 2 2 2 2 2" xfId="675"/>
    <cellStyle name="Normal 10 2 2 2 2 2 2 2" xfId="676"/>
    <cellStyle name="Normal 10 2 2 2 2 2 3" xfId="677"/>
    <cellStyle name="Normal 10 2 2 2 2 3" xfId="678"/>
    <cellStyle name="Normal 10 2 2 2 2 3 2" xfId="679"/>
    <cellStyle name="Normal 10 2 2 2 2 3 2 2" xfId="680"/>
    <cellStyle name="Normal 10 2 2 2 2 3 3" xfId="681"/>
    <cellStyle name="Normal 10 2 2 2 2 4" xfId="682"/>
    <cellStyle name="Normal 10 2 2 2 2 4 2" xfId="683"/>
    <cellStyle name="Normal 10 2 2 2 2 4 2 2" xfId="684"/>
    <cellStyle name="Normal 10 2 2 2 2 4 3" xfId="685"/>
    <cellStyle name="Normal 10 2 2 2 2 5" xfId="686"/>
    <cellStyle name="Normal 10 2 2 2 2 5 2" xfId="687"/>
    <cellStyle name="Normal 10 2 2 2 2 6" xfId="688"/>
    <cellStyle name="Normal 10 2 2 2 3" xfId="689"/>
    <cellStyle name="Normal 10 2 2 2 3 2" xfId="690"/>
    <cellStyle name="Normal 10 2 2 2 3 2 2" xfId="691"/>
    <cellStyle name="Normal 10 2 2 2 3 2 2 2" xfId="692"/>
    <cellStyle name="Normal 10 2 2 2 3 2 3" xfId="693"/>
    <cellStyle name="Normal 10 2 2 2 3 3" xfId="694"/>
    <cellStyle name="Normal 10 2 2 2 3 3 2" xfId="695"/>
    <cellStyle name="Normal 10 2 2 2 3 3 2 2" xfId="696"/>
    <cellStyle name="Normal 10 2 2 2 3 3 3" xfId="697"/>
    <cellStyle name="Normal 10 2 2 2 3 4" xfId="698"/>
    <cellStyle name="Normal 10 2 2 2 3 4 2" xfId="699"/>
    <cellStyle name="Normal 10 2 2 2 3 4 2 2" xfId="700"/>
    <cellStyle name="Normal 10 2 2 2 3 4 3" xfId="701"/>
    <cellStyle name="Normal 10 2 2 2 3 5" xfId="702"/>
    <cellStyle name="Normal 10 2 2 2 3 5 2" xfId="703"/>
    <cellStyle name="Normal 10 2 2 2 3 6" xfId="704"/>
    <cellStyle name="Normal 10 2 2 2 4" xfId="705"/>
    <cellStyle name="Normal 10 2 2 2 4 2" xfId="706"/>
    <cellStyle name="Normal 10 2 2 2 4 2 2" xfId="707"/>
    <cellStyle name="Normal 10 2 2 2 4 3" xfId="708"/>
    <cellStyle name="Normal 10 2 2 2 5" xfId="709"/>
    <cellStyle name="Normal 10 2 2 2 5 2" xfId="710"/>
    <cellStyle name="Normal 10 2 2 2 5 2 2" xfId="711"/>
    <cellStyle name="Normal 10 2 2 2 5 3" xfId="712"/>
    <cellStyle name="Normal 10 2 2 2 6" xfId="713"/>
    <cellStyle name="Normal 10 2 2 2 6 2" xfId="714"/>
    <cellStyle name="Normal 10 2 2 2 6 2 2" xfId="715"/>
    <cellStyle name="Normal 10 2 2 2 6 3" xfId="716"/>
    <cellStyle name="Normal 10 2 2 2 7" xfId="717"/>
    <cellStyle name="Normal 10 2 2 2 7 2" xfId="718"/>
    <cellStyle name="Normal 10 2 2 2 8" xfId="719"/>
    <cellStyle name="Normal 10 2 2 3" xfId="720"/>
    <cellStyle name="Normal 10 2 2 3 2" xfId="721"/>
    <cellStyle name="Normal 10 2 2 3 2 2" xfId="722"/>
    <cellStyle name="Normal 10 2 2 3 2 2 2" xfId="723"/>
    <cellStyle name="Normal 10 2 2 3 2 3" xfId="724"/>
    <cellStyle name="Normal 10 2 2 3 3" xfId="725"/>
    <cellStyle name="Normal 10 2 2 3 3 2" xfId="726"/>
    <cellStyle name="Normal 10 2 2 3 3 2 2" xfId="727"/>
    <cellStyle name="Normal 10 2 2 3 3 3" xfId="728"/>
    <cellStyle name="Normal 10 2 2 3 4" xfId="729"/>
    <cellStyle name="Normal 10 2 2 3 4 2" xfId="730"/>
    <cellStyle name="Normal 10 2 2 3 4 2 2" xfId="731"/>
    <cellStyle name="Normal 10 2 2 3 4 3" xfId="732"/>
    <cellStyle name="Normal 10 2 2 3 5" xfId="733"/>
    <cellStyle name="Normal 10 2 2 3 5 2" xfId="734"/>
    <cellStyle name="Normal 10 2 2 3 6" xfId="735"/>
    <cellStyle name="Normal 10 2 2 4" xfId="736"/>
    <cellStyle name="Normal 10 2 2 4 2" xfId="737"/>
    <cellStyle name="Normal 10 2 2 4 2 2" xfId="738"/>
    <cellStyle name="Normal 10 2 2 4 2 2 2" xfId="739"/>
    <cellStyle name="Normal 10 2 2 4 2 3" xfId="740"/>
    <cellStyle name="Normal 10 2 2 4 3" xfId="741"/>
    <cellStyle name="Normal 10 2 2 4 3 2" xfId="742"/>
    <cellStyle name="Normal 10 2 2 4 3 2 2" xfId="743"/>
    <cellStyle name="Normal 10 2 2 4 3 3" xfId="744"/>
    <cellStyle name="Normal 10 2 2 4 4" xfId="745"/>
    <cellStyle name="Normal 10 2 2 4 4 2" xfId="746"/>
    <cellStyle name="Normal 10 2 2 4 4 2 2" xfId="747"/>
    <cellStyle name="Normal 10 2 2 4 4 3" xfId="748"/>
    <cellStyle name="Normal 10 2 2 4 5" xfId="749"/>
    <cellStyle name="Normal 10 2 2 4 5 2" xfId="750"/>
    <cellStyle name="Normal 10 2 2 4 6" xfId="751"/>
    <cellStyle name="Normal 10 2 2 5" xfId="752"/>
    <cellStyle name="Normal 10 2 2 5 2" xfId="753"/>
    <cellStyle name="Normal 10 2 2 5 2 2" xfId="754"/>
    <cellStyle name="Normal 10 2 2 5 3" xfId="755"/>
    <cellStyle name="Normal 10 2 2 6" xfId="756"/>
    <cellStyle name="Normal 10 2 2 6 2" xfId="757"/>
    <cellStyle name="Normal 10 2 2 6 2 2" xfId="758"/>
    <cellStyle name="Normal 10 2 2 6 3" xfId="759"/>
    <cellStyle name="Normal 10 2 2 7" xfId="760"/>
    <cellStyle name="Normal 10 2 2 7 2" xfId="761"/>
    <cellStyle name="Normal 10 2 2 7 2 2" xfId="762"/>
    <cellStyle name="Normal 10 2 2 7 3" xfId="763"/>
    <cellStyle name="Normal 10 2 2 8" xfId="764"/>
    <cellStyle name="Normal 10 2 2 8 2" xfId="765"/>
    <cellStyle name="Normal 10 2 2 9" xfId="766"/>
    <cellStyle name="Normal 10 2 3" xfId="767"/>
    <cellStyle name="Normal 10 2 3 2" xfId="768"/>
    <cellStyle name="Normal 10 2 3 2 2" xfId="769"/>
    <cellStyle name="Normal 10 2 3 2 2 2" xfId="770"/>
    <cellStyle name="Normal 10 2 3 2 2 2 2" xfId="771"/>
    <cellStyle name="Normal 10 2 3 2 2 3" xfId="772"/>
    <cellStyle name="Normal 10 2 3 2 3" xfId="773"/>
    <cellStyle name="Normal 10 2 3 2 3 2" xfId="774"/>
    <cellStyle name="Normal 10 2 3 2 3 2 2" xfId="775"/>
    <cellStyle name="Normal 10 2 3 2 3 3" xfId="776"/>
    <cellStyle name="Normal 10 2 3 2 4" xfId="777"/>
    <cellStyle name="Normal 10 2 3 2 4 2" xfId="778"/>
    <cellStyle name="Normal 10 2 3 2 4 2 2" xfId="779"/>
    <cellStyle name="Normal 10 2 3 2 4 3" xfId="780"/>
    <cellStyle name="Normal 10 2 3 2 5" xfId="781"/>
    <cellStyle name="Normal 10 2 3 2 5 2" xfId="782"/>
    <cellStyle name="Normal 10 2 3 2 6" xfId="783"/>
    <cellStyle name="Normal 10 2 3 3" xfId="784"/>
    <cellStyle name="Normal 10 2 3 3 2" xfId="785"/>
    <cellStyle name="Normal 10 2 3 3 2 2" xfId="786"/>
    <cellStyle name="Normal 10 2 3 3 2 2 2" xfId="787"/>
    <cellStyle name="Normal 10 2 3 3 2 3" xfId="788"/>
    <cellStyle name="Normal 10 2 3 3 3" xfId="789"/>
    <cellStyle name="Normal 10 2 3 3 3 2" xfId="790"/>
    <cellStyle name="Normal 10 2 3 3 3 2 2" xfId="791"/>
    <cellStyle name="Normal 10 2 3 3 3 3" xfId="792"/>
    <cellStyle name="Normal 10 2 3 3 4" xfId="793"/>
    <cellStyle name="Normal 10 2 3 3 4 2" xfId="794"/>
    <cellStyle name="Normal 10 2 3 3 4 2 2" xfId="795"/>
    <cellStyle name="Normal 10 2 3 3 4 3" xfId="796"/>
    <cellStyle name="Normal 10 2 3 3 5" xfId="797"/>
    <cellStyle name="Normal 10 2 3 3 5 2" xfId="798"/>
    <cellStyle name="Normal 10 2 3 3 6" xfId="799"/>
    <cellStyle name="Normal 10 2 3 4" xfId="800"/>
    <cellStyle name="Normal 10 2 3 4 2" xfId="801"/>
    <cellStyle name="Normal 10 2 3 4 2 2" xfId="802"/>
    <cellStyle name="Normal 10 2 3 4 3" xfId="803"/>
    <cellStyle name="Normal 10 2 3 5" xfId="804"/>
    <cellStyle name="Normal 10 2 3 5 2" xfId="805"/>
    <cellStyle name="Normal 10 2 3 5 2 2" xfId="806"/>
    <cellStyle name="Normal 10 2 3 5 3" xfId="807"/>
    <cellStyle name="Normal 10 2 3 6" xfId="808"/>
    <cellStyle name="Normal 10 2 3 6 2" xfId="809"/>
    <cellStyle name="Normal 10 2 3 6 2 2" xfId="810"/>
    <cellStyle name="Normal 10 2 3 6 3" xfId="811"/>
    <cellStyle name="Normal 10 2 3 7" xfId="812"/>
    <cellStyle name="Normal 10 2 3 7 2" xfId="813"/>
    <cellStyle name="Normal 10 2 3 8" xfId="814"/>
    <cellStyle name="Normal 10 2 4" xfId="815"/>
    <cellStyle name="Normal 10 2 4 2" xfId="816"/>
    <cellStyle name="Normal 10 2 4 2 2" xfId="817"/>
    <cellStyle name="Normal 10 2 4 2 2 2" xfId="818"/>
    <cellStyle name="Normal 10 2 4 2 3" xfId="819"/>
    <cellStyle name="Normal 10 2 4 3" xfId="820"/>
    <cellStyle name="Normal 10 2 4 3 2" xfId="821"/>
    <cellStyle name="Normal 10 2 4 3 2 2" xfId="822"/>
    <cellStyle name="Normal 10 2 4 3 3" xfId="823"/>
    <cellStyle name="Normal 10 2 4 4" xfId="824"/>
    <cellStyle name="Normal 10 2 4 4 2" xfId="825"/>
    <cellStyle name="Normal 10 2 4 4 2 2" xfId="826"/>
    <cellStyle name="Normal 10 2 4 4 3" xfId="827"/>
    <cellStyle name="Normal 10 2 4 5" xfId="828"/>
    <cellStyle name="Normal 10 2 4 5 2" xfId="829"/>
    <cellStyle name="Normal 10 2 4 6" xfId="830"/>
    <cellStyle name="Normal 10 2 5" xfId="831"/>
    <cellStyle name="Normal 10 2 5 2" xfId="832"/>
    <cellStyle name="Normal 10 2 5 2 2" xfId="833"/>
    <cellStyle name="Normal 10 2 5 2 2 2" xfId="834"/>
    <cellStyle name="Normal 10 2 5 2 3" xfId="835"/>
    <cellStyle name="Normal 10 2 5 3" xfId="836"/>
    <cellStyle name="Normal 10 2 5 3 2" xfId="837"/>
    <cellStyle name="Normal 10 2 5 3 2 2" xfId="838"/>
    <cellStyle name="Normal 10 2 5 3 3" xfId="839"/>
    <cellStyle name="Normal 10 2 5 4" xfId="840"/>
    <cellStyle name="Normal 10 2 5 4 2" xfId="841"/>
    <cellStyle name="Normal 10 2 5 4 2 2" xfId="842"/>
    <cellStyle name="Normal 10 2 5 4 3" xfId="843"/>
    <cellStyle name="Normal 10 2 5 5" xfId="844"/>
    <cellStyle name="Normal 10 2 5 5 2" xfId="845"/>
    <cellStyle name="Normal 10 2 5 6" xfId="846"/>
    <cellStyle name="Normal 10 2 6" xfId="847"/>
    <cellStyle name="Normal 10 2 6 2" xfId="848"/>
    <cellStyle name="Normal 10 2 6 2 2" xfId="849"/>
    <cellStyle name="Normal 10 2 6 3" xfId="850"/>
    <cellStyle name="Normal 10 2 7" xfId="851"/>
    <cellStyle name="Normal 10 2 7 2" xfId="852"/>
    <cellStyle name="Normal 10 2 7 2 2" xfId="853"/>
    <cellStyle name="Normal 10 2 7 3" xfId="854"/>
    <cellStyle name="Normal 10 2 8" xfId="855"/>
    <cellStyle name="Normal 10 2 8 2" xfId="856"/>
    <cellStyle name="Normal 10 2 8 2 2" xfId="857"/>
    <cellStyle name="Normal 10 2 8 3" xfId="858"/>
    <cellStyle name="Normal 10 2 9" xfId="859"/>
    <cellStyle name="Normal 10 2 9 2" xfId="860"/>
    <cellStyle name="Normal 10 3" xfId="861"/>
    <cellStyle name="Normal 10 3 2" xfId="862"/>
    <cellStyle name="Normal 10 3 2 2" xfId="863"/>
    <cellStyle name="Normal 10 3 2 2 2" xfId="864"/>
    <cellStyle name="Normal 10 3 2 2 2 2" xfId="865"/>
    <cellStyle name="Normal 10 3 2 2 2 2 2" xfId="866"/>
    <cellStyle name="Normal 10 3 2 2 2 3" xfId="867"/>
    <cellStyle name="Normal 10 3 2 2 3" xfId="868"/>
    <cellStyle name="Normal 10 3 2 2 3 2" xfId="869"/>
    <cellStyle name="Normal 10 3 2 2 3 2 2" xfId="870"/>
    <cellStyle name="Normal 10 3 2 2 3 3" xfId="871"/>
    <cellStyle name="Normal 10 3 2 2 4" xfId="872"/>
    <cellStyle name="Normal 10 3 2 2 4 2" xfId="873"/>
    <cellStyle name="Normal 10 3 2 2 4 2 2" xfId="874"/>
    <cellStyle name="Normal 10 3 2 2 4 3" xfId="875"/>
    <cellStyle name="Normal 10 3 2 2 5" xfId="876"/>
    <cellStyle name="Normal 10 3 2 2 5 2" xfId="877"/>
    <cellStyle name="Normal 10 3 2 2 6" xfId="878"/>
    <cellStyle name="Normal 10 3 2 3" xfId="879"/>
    <cellStyle name="Normal 10 3 2 3 2" xfId="880"/>
    <cellStyle name="Normal 10 3 2 3 2 2" xfId="881"/>
    <cellStyle name="Normal 10 3 2 3 2 2 2" xfId="882"/>
    <cellStyle name="Normal 10 3 2 3 2 3" xfId="883"/>
    <cellStyle name="Normal 10 3 2 3 3" xfId="884"/>
    <cellStyle name="Normal 10 3 2 3 3 2" xfId="885"/>
    <cellStyle name="Normal 10 3 2 3 3 2 2" xfId="886"/>
    <cellStyle name="Normal 10 3 2 3 3 3" xfId="887"/>
    <cellStyle name="Normal 10 3 2 3 4" xfId="888"/>
    <cellStyle name="Normal 10 3 2 3 4 2" xfId="889"/>
    <cellStyle name="Normal 10 3 2 3 4 2 2" xfId="890"/>
    <cellStyle name="Normal 10 3 2 3 4 3" xfId="891"/>
    <cellStyle name="Normal 10 3 2 3 5" xfId="892"/>
    <cellStyle name="Normal 10 3 2 3 5 2" xfId="893"/>
    <cellStyle name="Normal 10 3 2 3 6" xfId="894"/>
    <cellStyle name="Normal 10 3 2 4" xfId="895"/>
    <cellStyle name="Normal 10 3 2 4 2" xfId="896"/>
    <cellStyle name="Normal 10 3 2 4 2 2" xfId="897"/>
    <cellStyle name="Normal 10 3 2 4 3" xfId="898"/>
    <cellStyle name="Normal 10 3 2 5" xfId="899"/>
    <cellStyle name="Normal 10 3 2 5 2" xfId="900"/>
    <cellStyle name="Normal 10 3 2 5 2 2" xfId="901"/>
    <cellStyle name="Normal 10 3 2 5 3" xfId="902"/>
    <cellStyle name="Normal 10 3 2 6" xfId="903"/>
    <cellStyle name="Normal 10 3 2 6 2" xfId="904"/>
    <cellStyle name="Normal 10 3 2 6 2 2" xfId="905"/>
    <cellStyle name="Normal 10 3 2 6 3" xfId="906"/>
    <cellStyle name="Normal 10 3 2 7" xfId="907"/>
    <cellStyle name="Normal 10 3 2 7 2" xfId="908"/>
    <cellStyle name="Normal 10 3 2 8" xfId="909"/>
    <cellStyle name="Normal 10 3 3" xfId="910"/>
    <cellStyle name="Normal 10 3 3 2" xfId="911"/>
    <cellStyle name="Normal 10 3 3 2 2" xfId="912"/>
    <cellStyle name="Normal 10 3 3 2 2 2" xfId="913"/>
    <cellStyle name="Normal 10 3 3 2 3" xfId="914"/>
    <cellStyle name="Normal 10 3 3 3" xfId="915"/>
    <cellStyle name="Normal 10 3 3 3 2" xfId="916"/>
    <cellStyle name="Normal 10 3 3 3 2 2" xfId="917"/>
    <cellStyle name="Normal 10 3 3 3 3" xfId="918"/>
    <cellStyle name="Normal 10 3 3 4" xfId="919"/>
    <cellStyle name="Normal 10 3 3 4 2" xfId="920"/>
    <cellStyle name="Normal 10 3 3 4 2 2" xfId="921"/>
    <cellStyle name="Normal 10 3 3 4 3" xfId="922"/>
    <cellStyle name="Normal 10 3 3 5" xfId="923"/>
    <cellStyle name="Normal 10 3 3 5 2" xfId="924"/>
    <cellStyle name="Normal 10 3 3 6" xfId="925"/>
    <cellStyle name="Normal 10 3 4" xfId="926"/>
    <cellStyle name="Normal 10 3 4 2" xfId="927"/>
    <cellStyle name="Normal 10 3 4 2 2" xfId="928"/>
    <cellStyle name="Normal 10 3 4 2 2 2" xfId="929"/>
    <cellStyle name="Normal 10 3 4 2 3" xfId="930"/>
    <cellStyle name="Normal 10 3 4 3" xfId="931"/>
    <cellStyle name="Normal 10 3 4 3 2" xfId="932"/>
    <cellStyle name="Normal 10 3 4 3 2 2" xfId="933"/>
    <cellStyle name="Normal 10 3 4 3 3" xfId="934"/>
    <cellStyle name="Normal 10 3 4 4" xfId="935"/>
    <cellStyle name="Normal 10 3 4 4 2" xfId="936"/>
    <cellStyle name="Normal 10 3 4 4 2 2" xfId="937"/>
    <cellStyle name="Normal 10 3 4 4 3" xfId="938"/>
    <cellStyle name="Normal 10 3 4 5" xfId="939"/>
    <cellStyle name="Normal 10 3 4 5 2" xfId="940"/>
    <cellStyle name="Normal 10 3 4 6" xfId="941"/>
    <cellStyle name="Normal 10 3 5" xfId="942"/>
    <cellStyle name="Normal 10 3 5 2" xfId="943"/>
    <cellStyle name="Normal 10 3 5 2 2" xfId="944"/>
    <cellStyle name="Normal 10 3 5 3" xfId="945"/>
    <cellStyle name="Normal 10 3 6" xfId="946"/>
    <cellStyle name="Normal 10 3 6 2" xfId="947"/>
    <cellStyle name="Normal 10 3 6 2 2" xfId="948"/>
    <cellStyle name="Normal 10 3 6 3" xfId="949"/>
    <cellStyle name="Normal 10 3 7" xfId="950"/>
    <cellStyle name="Normal 10 3 7 2" xfId="951"/>
    <cellStyle name="Normal 10 3 7 2 2" xfId="952"/>
    <cellStyle name="Normal 10 3 7 3" xfId="953"/>
    <cellStyle name="Normal 10 3 8" xfId="954"/>
    <cellStyle name="Normal 10 3 8 2" xfId="955"/>
    <cellStyle name="Normal 10 3 9" xfId="956"/>
    <cellStyle name="Normal 10 4" xfId="957"/>
    <cellStyle name="Normal 10 4 2" xfId="958"/>
    <cellStyle name="Normal 10 4 2 2" xfId="959"/>
    <cellStyle name="Normal 10 4 2 2 2" xfId="960"/>
    <cellStyle name="Normal 10 4 2 2 2 2" xfId="961"/>
    <cellStyle name="Normal 10 4 2 2 3" xfId="962"/>
    <cellStyle name="Normal 10 4 2 3" xfId="963"/>
    <cellStyle name="Normal 10 4 2 3 2" xfId="964"/>
    <cellStyle name="Normal 10 4 2 3 2 2" xfId="965"/>
    <cellStyle name="Normal 10 4 2 3 3" xfId="966"/>
    <cellStyle name="Normal 10 4 2 4" xfId="967"/>
    <cellStyle name="Normal 10 4 2 4 2" xfId="968"/>
    <cellStyle name="Normal 10 4 2 4 2 2" xfId="969"/>
    <cellStyle name="Normal 10 4 2 4 3" xfId="970"/>
    <cellStyle name="Normal 10 4 2 5" xfId="971"/>
    <cellStyle name="Normal 10 4 2 5 2" xfId="972"/>
    <cellStyle name="Normal 10 4 2 6" xfId="973"/>
    <cellStyle name="Normal 10 4 3" xfId="974"/>
    <cellStyle name="Normal 10 4 3 2" xfId="975"/>
    <cellStyle name="Normal 10 4 3 2 2" xfId="976"/>
    <cellStyle name="Normal 10 4 3 2 2 2" xfId="977"/>
    <cellStyle name="Normal 10 4 3 2 3" xfId="978"/>
    <cellStyle name="Normal 10 4 3 3" xfId="979"/>
    <cellStyle name="Normal 10 4 3 3 2" xfId="980"/>
    <cellStyle name="Normal 10 4 3 3 2 2" xfId="981"/>
    <cellStyle name="Normal 10 4 3 3 3" xfId="982"/>
    <cellStyle name="Normal 10 4 3 4" xfId="983"/>
    <cellStyle name="Normal 10 4 3 4 2" xfId="984"/>
    <cellStyle name="Normal 10 4 3 4 2 2" xfId="985"/>
    <cellStyle name="Normal 10 4 3 4 3" xfId="986"/>
    <cellStyle name="Normal 10 4 3 5" xfId="987"/>
    <cellStyle name="Normal 10 4 3 5 2" xfId="988"/>
    <cellStyle name="Normal 10 4 3 6" xfId="989"/>
    <cellStyle name="Normal 10 4 4" xfId="990"/>
    <cellStyle name="Normal 10 4 4 2" xfId="991"/>
    <cellStyle name="Normal 10 4 4 2 2" xfId="992"/>
    <cellStyle name="Normal 10 4 4 3" xfId="993"/>
    <cellStyle name="Normal 10 4 5" xfId="994"/>
    <cellStyle name="Normal 10 4 5 2" xfId="995"/>
    <cellStyle name="Normal 10 4 5 2 2" xfId="996"/>
    <cellStyle name="Normal 10 4 5 3" xfId="997"/>
    <cellStyle name="Normal 10 4 6" xfId="998"/>
    <cellStyle name="Normal 10 4 6 2" xfId="999"/>
    <cellStyle name="Normal 10 4 6 2 2" xfId="1000"/>
    <cellStyle name="Normal 10 4 6 3" xfId="1001"/>
    <cellStyle name="Normal 10 4 7" xfId="1002"/>
    <cellStyle name="Normal 10 4 7 2" xfId="1003"/>
    <cellStyle name="Normal 10 4 8" xfId="1004"/>
    <cellStyle name="Normal 10 5" xfId="1005"/>
    <cellStyle name="Normal 10 5 2" xfId="1006"/>
    <cellStyle name="Normal 10 5 2 2" xfId="1007"/>
    <cellStyle name="Normal 10 5 2 2 2" xfId="1008"/>
    <cellStyle name="Normal 10 5 2 3" xfId="1009"/>
    <cellStyle name="Normal 10 5 3" xfId="1010"/>
    <cellStyle name="Normal 10 5 3 2" xfId="1011"/>
    <cellStyle name="Normal 10 5 3 2 2" xfId="1012"/>
    <cellStyle name="Normal 10 5 3 3" xfId="1013"/>
    <cellStyle name="Normal 10 5 4" xfId="1014"/>
    <cellStyle name="Normal 10 5 4 2" xfId="1015"/>
    <cellStyle name="Normal 10 5 4 2 2" xfId="1016"/>
    <cellStyle name="Normal 10 5 4 3" xfId="1017"/>
    <cellStyle name="Normal 10 5 5" xfId="1018"/>
    <cellStyle name="Normal 10 5 5 2" xfId="1019"/>
    <cellStyle name="Normal 10 5 6" xfId="1020"/>
    <cellStyle name="Normal 10 6" xfId="1021"/>
    <cellStyle name="Normal 10 6 2" xfId="1022"/>
    <cellStyle name="Normal 10 6 2 2" xfId="1023"/>
    <cellStyle name="Normal 10 6 2 2 2" xfId="1024"/>
    <cellStyle name="Normal 10 6 2 3" xfId="1025"/>
    <cellStyle name="Normal 10 6 3" xfId="1026"/>
    <cellStyle name="Normal 10 6 3 2" xfId="1027"/>
    <cellStyle name="Normal 10 6 3 2 2" xfId="1028"/>
    <cellStyle name="Normal 10 6 3 3" xfId="1029"/>
    <cellStyle name="Normal 10 6 4" xfId="1030"/>
    <cellStyle name="Normal 10 6 4 2" xfId="1031"/>
    <cellStyle name="Normal 10 6 4 2 2" xfId="1032"/>
    <cellStyle name="Normal 10 6 4 3" xfId="1033"/>
    <cellStyle name="Normal 10 6 5" xfId="1034"/>
    <cellStyle name="Normal 10 6 5 2" xfId="1035"/>
    <cellStyle name="Normal 10 6 6" xfId="1036"/>
    <cellStyle name="Normal 10 7" xfId="1037"/>
    <cellStyle name="Normal 10 7 2" xfId="1038"/>
    <cellStyle name="Normal 10 7 2 2" xfId="1039"/>
    <cellStyle name="Normal 10 7 3" xfId="1040"/>
    <cellStyle name="Normal 10 8" xfId="1041"/>
    <cellStyle name="Normal 10 8 2" xfId="1042"/>
    <cellStyle name="Normal 10 8 2 2" xfId="1043"/>
    <cellStyle name="Normal 10 8 3" xfId="1044"/>
    <cellStyle name="Normal 10 9" xfId="1045"/>
    <cellStyle name="Normal 10 9 2" xfId="1046"/>
    <cellStyle name="Normal 10 9 2 2" xfId="1047"/>
    <cellStyle name="Normal 10 9 3" xfId="1048"/>
    <cellStyle name="Normal 11" xfId="1049"/>
    <cellStyle name="Normal 11 2" xfId="1050"/>
    <cellStyle name="Normal 11 2 2" xfId="1051"/>
    <cellStyle name="Normal 11 2 2 2" xfId="1052"/>
    <cellStyle name="Normal 11 2 3" xfId="1053"/>
    <cellStyle name="Normal 11 3" xfId="1054"/>
    <cellStyle name="Normal 12" xfId="1055"/>
    <cellStyle name="Normal 12 2" xfId="1478"/>
    <cellStyle name="Normal 13" xfId="1056"/>
    <cellStyle name="Normal 13 2" xfId="1057"/>
    <cellStyle name="Normal 14" xfId="61"/>
    <cellStyle name="Normal 14 2" xfId="1058"/>
    <cellStyle name="Normal 14 2 2" xfId="1059"/>
    <cellStyle name="Normal 14 2 2 2" xfId="1060"/>
    <cellStyle name="Normal 14 2 3" xfId="1061"/>
    <cellStyle name="Normal 14 3" xfId="1062"/>
    <cellStyle name="Normal 14 3 2" xfId="1063"/>
    <cellStyle name="Normal 14 4" xfId="1064"/>
    <cellStyle name="Normal 15" xfId="233"/>
    <cellStyle name="Normal 16" xfId="1065"/>
    <cellStyle name="Normal 163" xfId="1414"/>
    <cellStyle name="Normal 17" xfId="1066"/>
    <cellStyle name="Normal 18" xfId="234"/>
    <cellStyle name="Normal 19" xfId="235"/>
    <cellStyle name="Normal 19 2" xfId="1067"/>
    <cellStyle name="Normal 2" xfId="6"/>
    <cellStyle name="Normal 2 10" xfId="5"/>
    <cellStyle name="Normal 2 10 2" xfId="1068"/>
    <cellStyle name="Normal 2 11" xfId="1069"/>
    <cellStyle name="Normal 2 11 2" xfId="1070"/>
    <cellStyle name="Normal 2 12" xfId="1071"/>
    <cellStyle name="Normal 2 13" xfId="62"/>
    <cellStyle name="Normal 2 14" xfId="1479"/>
    <cellStyle name="Normal 2 2" xfId="37"/>
    <cellStyle name="Normal 2 2 10" xfId="1072"/>
    <cellStyle name="Normal 2 2 11" xfId="1395"/>
    <cellStyle name="Normal 2 2 12" xfId="42"/>
    <cellStyle name="Normal 2 2 2" xfId="55"/>
    <cellStyle name="Normal 2 2 2 2" xfId="1073"/>
    <cellStyle name="Normal 2 2 2 3" xfId="1074"/>
    <cellStyle name="Normal 2 2 2 3 2" xfId="1075"/>
    <cellStyle name="Normal 2 2 2 4" xfId="1076"/>
    <cellStyle name="Normal 2 2 2 5" xfId="1420"/>
    <cellStyle name="Normal 2 2 2 5 2" xfId="1518"/>
    <cellStyle name="Normal 2 2 3" xfId="236"/>
    <cellStyle name="Normal 2 2 3 2" xfId="1413"/>
    <cellStyle name="Normal 2 2 3 2 2" xfId="1521"/>
    <cellStyle name="Normal 2 2 4" xfId="1077"/>
    <cellStyle name="Normal 2 2 4 2" xfId="1409"/>
    <cellStyle name="Normal 2 2 5" xfId="1078"/>
    <cellStyle name="Normal 2 2 5 2" xfId="1079"/>
    <cellStyle name="Normal 2 2 5 2 2" xfId="1080"/>
    <cellStyle name="Normal 2 2 5 3" xfId="1081"/>
    <cellStyle name="Normal 2 2 6" xfId="1082"/>
    <cellStyle name="Normal 2 2 6 2" xfId="1083"/>
    <cellStyle name="Normal 2 2 6 2 2" xfId="1084"/>
    <cellStyle name="Normal 2 2 6 3" xfId="1085"/>
    <cellStyle name="Normal 2 2 7" xfId="1086"/>
    <cellStyle name="Normal 2 2 7 2" xfId="1087"/>
    <cellStyle name="Normal 2 2 8" xfId="1088"/>
    <cellStyle name="Normal 2 2 8 2" xfId="1089"/>
    <cellStyle name="Normal 2 2 8 2 2" xfId="1090"/>
    <cellStyle name="Normal 2 2 8 3" xfId="1091"/>
    <cellStyle name="Normal 2 2 8 3 2" xfId="1092"/>
    <cellStyle name="Normal 2 2 8 4" xfId="1093"/>
    <cellStyle name="Normal 2 2 9" xfId="1094"/>
    <cellStyle name="Normal 2 2_PS Tame Grobinas bernudarzs 07.03.08." xfId="237"/>
    <cellStyle name="Normal 2 3" xfId="238"/>
    <cellStyle name="Normal 2 3 2" xfId="239"/>
    <cellStyle name="Normal 2 3 3" xfId="1095"/>
    <cellStyle name="Normal 2 3 4" xfId="1096"/>
    <cellStyle name="Normal 2 3 5" xfId="1097"/>
    <cellStyle name="Normal 2 3 5 2" xfId="1098"/>
    <cellStyle name="Normal 2 3 6" xfId="1099"/>
    <cellStyle name="Normal 2 3 6 2" xfId="1100"/>
    <cellStyle name="Normal 2 3 7" xfId="1101"/>
    <cellStyle name="Normal 2 3 7 2" xfId="1102"/>
    <cellStyle name="Normal 2 3 8" xfId="1103"/>
    <cellStyle name="Normal 2 4" xfId="240"/>
    <cellStyle name="Normal 2 4 2" xfId="1104"/>
    <cellStyle name="Normal 2 4 3" xfId="1105"/>
    <cellStyle name="Normal 2 4 3 2" xfId="1106"/>
    <cellStyle name="Normal 2 4 4" xfId="1107"/>
    <cellStyle name="Normal 2 5" xfId="241"/>
    <cellStyle name="Normal 2 6" xfId="242"/>
    <cellStyle name="Normal 2 7" xfId="243"/>
    <cellStyle name="Normal 2 8" xfId="1108"/>
    <cellStyle name="Normal 2 8 2" xfId="1109"/>
    <cellStyle name="Normal 2 8 2 2" xfId="1110"/>
    <cellStyle name="Normal 2 8 3" xfId="1111"/>
    <cellStyle name="Normal 2 9" xfId="1112"/>
    <cellStyle name="Normal 2 9 2" xfId="1113"/>
    <cellStyle name="Normal 2 9 2 2" xfId="1114"/>
    <cellStyle name="Normal 2 9 2 2 2" xfId="1115"/>
    <cellStyle name="Normal 2 9 2 3" xfId="1116"/>
    <cellStyle name="Normal 2 9 3" xfId="1117"/>
    <cellStyle name="Normal 2 9 3 2" xfId="1118"/>
    <cellStyle name="Normal 2 9 4" xfId="1119"/>
    <cellStyle name="Normal 2 9 4 2" xfId="1120"/>
    <cellStyle name="Normal 2 9 5" xfId="1121"/>
    <cellStyle name="Normal 2_1-7" xfId="244"/>
    <cellStyle name="Normal 20" xfId="1122"/>
    <cellStyle name="Normal 20 2" xfId="1123"/>
    <cellStyle name="Normal 21" xfId="1124"/>
    <cellStyle name="Normal 21 2" xfId="1125"/>
    <cellStyle name="Normal 22" xfId="1126"/>
    <cellStyle name="Normal 22 2" xfId="1127"/>
    <cellStyle name="Normal 22 2 2" xfId="1128"/>
    <cellStyle name="Normal 22 3" xfId="1129"/>
    <cellStyle name="Normal 22 3 2" xfId="1130"/>
    <cellStyle name="Normal 22 4" xfId="1131"/>
    <cellStyle name="Normal 22 5" xfId="1132"/>
    <cellStyle name="Normal 23" xfId="1133"/>
    <cellStyle name="Normal 23 2" xfId="1134"/>
    <cellStyle name="Normal 24" xfId="1135"/>
    <cellStyle name="Normal 24 2" xfId="1136"/>
    <cellStyle name="Normal 24 3" xfId="1137"/>
    <cellStyle name="Normal 24 3 2" xfId="1138"/>
    <cellStyle name="Normal 25" xfId="1139"/>
    <cellStyle name="Normal 25 2" xfId="1140"/>
    <cellStyle name="Normal 25 3" xfId="1141"/>
    <cellStyle name="Normal 25 3 2" xfId="1142"/>
    <cellStyle name="Normal 26" xfId="1143"/>
    <cellStyle name="Normal 26 2" xfId="1144"/>
    <cellStyle name="Normal 27" xfId="1383"/>
    <cellStyle name="Normal 28" xfId="1384"/>
    <cellStyle name="Normal 29" xfId="1386"/>
    <cellStyle name="Normal 3" xfId="1"/>
    <cellStyle name="Normal 3 2" xfId="53"/>
    <cellStyle name="Normal 3 2 2" xfId="1145"/>
    <cellStyle name="Normal 3 2 2 2" xfId="1146"/>
    <cellStyle name="Normal 3 2 2 2 2" xfId="1147"/>
    <cellStyle name="Normal 3 2 2 2 2 2" xfId="1148"/>
    <cellStyle name="Normal 3 2 2 2 3" xfId="1149"/>
    <cellStyle name="Normal 3 2 3" xfId="1150"/>
    <cellStyle name="Normal 3 2 3 2" xfId="1151"/>
    <cellStyle name="Normal 3 2 3 2 2" xfId="1152"/>
    <cellStyle name="Normal 3 2 3 3" xfId="1153"/>
    <cellStyle name="Normal 3 2 4" xfId="1154"/>
    <cellStyle name="Normal 3 2 4 2" xfId="1155"/>
    <cellStyle name="Normal 3 2 5" xfId="245"/>
    <cellStyle name="Normal 3 3" xfId="246"/>
    <cellStyle name="Normal 3 3 2" xfId="1156"/>
    <cellStyle name="Normal 3 4" xfId="247"/>
    <cellStyle name="Normal 3 4 2" xfId="1480"/>
    <cellStyle name="Normal 3 5" xfId="1157"/>
    <cellStyle name="Normal 3 5 2" xfId="1158"/>
    <cellStyle name="Normal 3 5 2 2" xfId="1159"/>
    <cellStyle name="Normal 3 5 3" xfId="1160"/>
    <cellStyle name="Normal 3 6" xfId="1161"/>
    <cellStyle name="Normal 3 6 2" xfId="1162"/>
    <cellStyle name="Normal 3 7" xfId="1163"/>
    <cellStyle name="Normal 3 8" xfId="1164"/>
    <cellStyle name="Normal 3 9" xfId="1165"/>
    <cellStyle name="Normal 30" xfId="1166"/>
    <cellStyle name="Normal 31" xfId="1387"/>
    <cellStyle name="Normal 32" xfId="1433"/>
    <cellStyle name="Normal 38" xfId="92"/>
    <cellStyle name="Normal 4" xfId="43"/>
    <cellStyle name="Normal 4 2" xfId="249"/>
    <cellStyle name="Normal 4 2 2" xfId="1167"/>
    <cellStyle name="Normal 4 2 3" xfId="1168"/>
    <cellStyle name="Normal 4 2 3 2" xfId="1169"/>
    <cellStyle name="Normal 4 2 3 2 2" xfId="1170"/>
    <cellStyle name="Normal 4 2 3 3" xfId="1171"/>
    <cellStyle name="Normal 4 2 4" xfId="1172"/>
    <cellStyle name="Normal 4 2 4 2" xfId="1173"/>
    <cellStyle name="Normal 4 3" xfId="319"/>
    <cellStyle name="Normal 4 3 2" xfId="1174"/>
    <cellStyle name="Normal 4 4" xfId="1175"/>
    <cellStyle name="Normal 4 4 2" xfId="1176"/>
    <cellStyle name="Normal 4 4 2 2" xfId="1177"/>
    <cellStyle name="Normal 4 4 3" xfId="1178"/>
    <cellStyle name="Normal 4 5" xfId="1179"/>
    <cellStyle name="Normal 4 5 2" xfId="1180"/>
    <cellStyle name="Normal 4 5 2 2" xfId="1181"/>
    <cellStyle name="Normal 4 5 3" xfId="1182"/>
    <cellStyle name="Normal 4 6" xfId="1183"/>
    <cellStyle name="Normal 4 6 2" xfId="1184"/>
    <cellStyle name="Normal 4 7" xfId="1185"/>
    <cellStyle name="Normal 4 8" xfId="248"/>
    <cellStyle name="Normal 5" xfId="52"/>
    <cellStyle name="Normal 5 2" xfId="250"/>
    <cellStyle name="Normal 5 2 2" xfId="251"/>
    <cellStyle name="Normal 5 2 3" xfId="40"/>
    <cellStyle name="Normal 5 3" xfId="252"/>
    <cellStyle name="Normal 5 4" xfId="253"/>
    <cellStyle name="Normal 5 4 2" xfId="1186"/>
    <cellStyle name="Normal 5 4 2 2" xfId="1187"/>
    <cellStyle name="Normal 5 4 3" xfId="1188"/>
    <cellStyle name="Normal 5 4 3 2" xfId="1189"/>
    <cellStyle name="Normal 5 4 4" xfId="1190"/>
    <cellStyle name="Normal 5 5" xfId="1191"/>
    <cellStyle name="Normal 5 5 2" xfId="1192"/>
    <cellStyle name="Normal 5 6" xfId="1193"/>
    <cellStyle name="Normal 5 6 2" xfId="1194"/>
    <cellStyle name="Normal 5 7" xfId="1195"/>
    <cellStyle name="Normal 5 7 2" xfId="1196"/>
    <cellStyle name="Normal 5 8" xfId="1404"/>
    <cellStyle name="Normal 5 9" xfId="60"/>
    <cellStyle name="Normal 5_1-7" xfId="254"/>
    <cellStyle name="Normal 6" xfId="57"/>
    <cellStyle name="Normal 6 2" xfId="1197"/>
    <cellStyle name="Normal 6 2 2" xfId="1198"/>
    <cellStyle name="Normal 6 2 3" xfId="1199"/>
    <cellStyle name="Normal 6 2 3 2" xfId="1200"/>
    <cellStyle name="Normal 6 2 4" xfId="1201"/>
    <cellStyle name="Normal 6 2 4 2" xfId="1202"/>
    <cellStyle name="Normal 6 2 5" xfId="1203"/>
    <cellStyle name="Normal 6 2 5 2" xfId="1204"/>
    <cellStyle name="Normal 6 3" xfId="1205"/>
    <cellStyle name="Normal 6 3 2" xfId="1206"/>
    <cellStyle name="Normal 6 3 2 2" xfId="1207"/>
    <cellStyle name="Normal 6 3 3" xfId="1208"/>
    <cellStyle name="Normal 6 4" xfId="1209"/>
    <cellStyle name="Normal 61" xfId="1385"/>
    <cellStyle name="Normal 62" xfId="4"/>
    <cellStyle name="Normal 7" xfId="58"/>
    <cellStyle name="Normal 7 2" xfId="1210"/>
    <cellStyle name="Normal 7 3" xfId="1211"/>
    <cellStyle name="Normal 7 3 2" xfId="1212"/>
    <cellStyle name="Normal 7 3 2 2" xfId="1213"/>
    <cellStyle name="Normal 7 3 3" xfId="1214"/>
    <cellStyle name="Normal 7 4" xfId="1215"/>
    <cellStyle name="Normal 73" xfId="1417"/>
    <cellStyle name="Normal 77" xfId="1418"/>
    <cellStyle name="Normal 78" xfId="1416"/>
    <cellStyle name="Normal 8" xfId="59"/>
    <cellStyle name="Normal 8 2" xfId="1216"/>
    <cellStyle name="Normal 8 2 2" xfId="1217"/>
    <cellStyle name="Normal 8 2 2 2" xfId="1483"/>
    <cellStyle name="Normal 8 2 3" xfId="1482"/>
    <cellStyle name="Normal 8 3" xfId="1218"/>
    <cellStyle name="Normal 8 3 2" xfId="1219"/>
    <cellStyle name="Normal 8 3 2 2" xfId="1485"/>
    <cellStyle name="Normal 8 3 3" xfId="1484"/>
    <cellStyle name="Normal 8 4" xfId="1220"/>
    <cellStyle name="Normal 8 4 2" xfId="1221"/>
    <cellStyle name="Normal 8 5" xfId="1481"/>
    <cellStyle name="Normal 9" xfId="255"/>
    <cellStyle name="Normal 9 2" xfId="1487"/>
    <cellStyle name="Normal 9 3" xfId="1488"/>
    <cellStyle name="Normal 9 4" xfId="1486"/>
    <cellStyle name="Normál_Szelepek_270505" xfId="1222"/>
    <cellStyle name="Normale_Terraneo  2005" xfId="1223"/>
    <cellStyle name="normální 2" xfId="1224"/>
    <cellStyle name="Nosaukums" xfId="93"/>
    <cellStyle name="Nosaukums 2" xfId="256"/>
    <cellStyle name="Nosaukums_1-7" xfId="257"/>
    <cellStyle name="Note" xfId="99" builtinId="10" customBuiltin="1"/>
    <cellStyle name="Note 2" xfId="258"/>
    <cellStyle name="Note 2 2" xfId="259"/>
    <cellStyle name="Note 2 3" xfId="1225"/>
    <cellStyle name="Note 2 4" xfId="1226"/>
    <cellStyle name="Note 2 4 2" xfId="1227"/>
    <cellStyle name="Note 2 4 2 2" xfId="1228"/>
    <cellStyle name="Note 2 4 3" xfId="1229"/>
    <cellStyle name="Note 2 5" xfId="1230"/>
    <cellStyle name="Note 2 5 2" xfId="1231"/>
    <cellStyle name="Note 3" xfId="260"/>
    <cellStyle name="Note 3 2" xfId="1232"/>
    <cellStyle name="Note 4" xfId="1233"/>
    <cellStyle name="Note 4 2" xfId="1234"/>
    <cellStyle name="Note 4 2 2" xfId="1235"/>
    <cellStyle name="Note 4 2 2 2" xfId="1236"/>
    <cellStyle name="Note 4 2 3" xfId="1237"/>
    <cellStyle name="Note 4 3" xfId="1238"/>
    <cellStyle name="Note 4 3 2" xfId="1239"/>
    <cellStyle name="Note 4 4" xfId="1240"/>
    <cellStyle name="Note 5" xfId="1241"/>
    <cellStyle name="Note 5 2" xfId="1242"/>
    <cellStyle name="Note 5 2 2" xfId="1243"/>
    <cellStyle name="Note 5 3" xfId="1244"/>
    <cellStyle name="Note 6" xfId="1245"/>
    <cellStyle name="Note 6 2" xfId="1246"/>
    <cellStyle name="Note 6 2 2" xfId="1247"/>
    <cellStyle name="Note 6 2 2 2" xfId="1248"/>
    <cellStyle name="Note 6 2 3" xfId="1249"/>
    <cellStyle name="Note 6 3" xfId="1250"/>
    <cellStyle name="Note 6 3 2" xfId="1251"/>
    <cellStyle name="Note 6 4" xfId="1252"/>
    <cellStyle name="Note 7" xfId="1253"/>
    <cellStyle name="Note 8" xfId="1254"/>
    <cellStyle name="Note 9" xfId="1489"/>
    <cellStyle name="Összesen" xfId="1255"/>
    <cellStyle name="Output 2" xfId="1256"/>
    <cellStyle name="Output 2 2" xfId="1257"/>
    <cellStyle name="Output 2 3" xfId="1258"/>
    <cellStyle name="Output 3" xfId="1259"/>
    <cellStyle name="Output 4" xfId="1260"/>
    <cellStyle name="Output 5" xfId="1490"/>
    <cellStyle name="PÄÄSUMMA" xfId="261"/>
    <cellStyle name="Parastais 10" xfId="94"/>
    <cellStyle name="Parastais 19" xfId="1261"/>
    <cellStyle name="Parastais 2" xfId="262"/>
    <cellStyle name="Parastais 2 2" xfId="1262"/>
    <cellStyle name="Parastais 2 2 3" xfId="1263"/>
    <cellStyle name="Parastais 2 3" xfId="1264"/>
    <cellStyle name="Parastais 2 3 2" xfId="1265"/>
    <cellStyle name="Parastais 2 4" xfId="1266"/>
    <cellStyle name="Parastais 2 5" xfId="1267"/>
    <cellStyle name="Parastais 2 6" xfId="1268"/>
    <cellStyle name="Parastais 2 7" xfId="1411"/>
    <cellStyle name="Parastais 2 7 2" xfId="1513"/>
    <cellStyle name="Parastais 3" xfId="95"/>
    <cellStyle name="Parastais 3 3" xfId="1269"/>
    <cellStyle name="Parastais 3 4" xfId="1270"/>
    <cellStyle name="Parastais 4" xfId="1271"/>
    <cellStyle name="Parastais 4 2" xfId="1272"/>
    <cellStyle name="Parastais 6" xfId="1273"/>
    <cellStyle name="Parastais 7" xfId="1274"/>
    <cellStyle name="Parastais 8" xfId="1275"/>
    <cellStyle name="Parastais_1.18 AS" xfId="1276"/>
    <cellStyle name="Parasts 2" xfId="96"/>
    <cellStyle name="Parasts 2 2" xfId="1277"/>
    <cellStyle name="Parasts 2 2 2" xfId="1278"/>
    <cellStyle name="Parasts 2 3" xfId="1279"/>
    <cellStyle name="Paskaidrojošs teksts 2" xfId="1280"/>
    <cellStyle name="Pārbaudes šūna 2" xfId="1281"/>
    <cellStyle name="Pārbaudes šūna 3" xfId="1282"/>
    <cellStyle name="Pārbaudes šūna 4" xfId="1283"/>
    <cellStyle name="Percent" xfId="3" builtinId="5"/>
    <cellStyle name="Percent 2" xfId="263"/>
    <cellStyle name="Percent 2 2" xfId="264"/>
    <cellStyle name="Percent 2 2 2" xfId="1284"/>
    <cellStyle name="Percent 2 3" xfId="1285"/>
    <cellStyle name="Percent 2 3 2" xfId="1286"/>
    <cellStyle name="Percent 2 4" xfId="1287"/>
    <cellStyle name="Percent 3" xfId="265"/>
    <cellStyle name="Percent 3 2" xfId="266"/>
    <cellStyle name="Percent 3 2 2" xfId="1288"/>
    <cellStyle name="Percent 3 3" xfId="1289"/>
    <cellStyle name="Percent 4" xfId="267"/>
    <cellStyle name="Percent 4 2" xfId="1290"/>
    <cellStyle name="Percent 4 3" xfId="1291"/>
    <cellStyle name="Percent 4 4" xfId="1292"/>
    <cellStyle name="Percent 4 4 2" xfId="1293"/>
    <cellStyle name="Piezīme 2" xfId="268"/>
    <cellStyle name="Piezīme 3" xfId="1294"/>
    <cellStyle name="Piezīme 4" xfId="1295"/>
    <cellStyle name="Piezīme 4 2" xfId="1296"/>
    <cellStyle name="Piezīme 4 2 2" xfId="1297"/>
    <cellStyle name="Piezīme 4 2 2 2" xfId="1298"/>
    <cellStyle name="Piezīme 4 2 3" xfId="1299"/>
    <cellStyle name="Piezīme 4 3" xfId="1300"/>
    <cellStyle name="Piezīme 4 3 2" xfId="1301"/>
    <cellStyle name="Piezīme 4 4" xfId="1302"/>
    <cellStyle name="Piezīme 5" xfId="1303"/>
    <cellStyle name="Piezīme 5 2" xfId="1304"/>
    <cellStyle name="Piezīme 5 2 2" xfId="1305"/>
    <cellStyle name="Piezīme 5 3" xfId="1306"/>
    <cellStyle name="Piezīme 6" xfId="1307"/>
    <cellStyle name="Position" xfId="269"/>
    <cellStyle name="Position 2" xfId="1491"/>
    <cellStyle name="Poznámka" xfId="1308"/>
    <cellStyle name="Propojená buňka" xfId="1309"/>
    <cellStyle name="Result 1" xfId="270"/>
    <cellStyle name="Result2 1" xfId="271"/>
    <cellStyle name="Rossz" xfId="1310"/>
    <cellStyle name="Saistītā šūna" xfId="272"/>
    <cellStyle name="Semleges" xfId="1311"/>
    <cellStyle name="Slikts 2" xfId="1312"/>
    <cellStyle name="Slikts 3" xfId="1313"/>
    <cellStyle name="Slikts 4" xfId="1314"/>
    <cellStyle name="Správně" xfId="1315"/>
    <cellStyle name="Standard 2" xfId="1316"/>
    <cellStyle name="Standard_cm_Master" xfId="273"/>
    <cellStyle name="Stils 1" xfId="7"/>
    <cellStyle name="Stils 1 2" xfId="275"/>
    <cellStyle name="Stils 1 3" xfId="276"/>
    <cellStyle name="Stils 1 4" xfId="277"/>
    <cellStyle name="Stils 1 5" xfId="274"/>
    <cellStyle name="Style 1" xfId="8"/>
    <cellStyle name="Style 1 2" xfId="278"/>
    <cellStyle name="Style 1 2 2" xfId="1317"/>
    <cellStyle name="Style 1 3" xfId="1318"/>
    <cellStyle name="Style 1_1-7" xfId="279"/>
    <cellStyle name="Style 2" xfId="280"/>
    <cellStyle name="Style 2 2" xfId="1319"/>
    <cellStyle name="Style 2 2 2" xfId="1320"/>
    <cellStyle name="Style 2 2 2 2" xfId="1321"/>
    <cellStyle name="Style 2 2 3" xfId="1322"/>
    <cellStyle name="Style 2 3" xfId="1323"/>
    <cellStyle name="Style 2 3 2" xfId="1324"/>
    <cellStyle name="Style 2 3 2 2" xfId="1325"/>
    <cellStyle name="Style 2 3 2 2 2" xfId="1326"/>
    <cellStyle name="Style 2 3 2 3" xfId="1327"/>
    <cellStyle name="Style 2 3 3" xfId="1328"/>
    <cellStyle name="Style 2 3 3 2" xfId="1329"/>
    <cellStyle name="Style 2 3 4" xfId="1330"/>
    <cellStyle name="Style 2 4" xfId="1331"/>
    <cellStyle name="Style 2 4 2" xfId="1332"/>
    <cellStyle name="Style 2 4 2 2" xfId="1333"/>
    <cellStyle name="Style 2 4 3" xfId="1334"/>
    <cellStyle name="Style 2 5" xfId="1335"/>
    <cellStyle name="Style 2 5 2" xfId="1336"/>
    <cellStyle name="Style 2 6" xfId="1337"/>
    <cellStyle name="Style 2 7" xfId="1338"/>
    <cellStyle name="Style 2 7 2" xfId="1339"/>
    <cellStyle name="SUMMARY" xfId="281"/>
    <cellStyle name="Számítás" xfId="1340"/>
    <cellStyle name="TableStyleLight1" xfId="282"/>
    <cellStyle name="tāme Nr.3" xfId="283"/>
    <cellStyle name="tāme Nr.3 2" xfId="1492"/>
    <cellStyle name="Text upozornění" xfId="1341"/>
    <cellStyle name="Title 2" xfId="50"/>
    <cellStyle name="Title 2 2" xfId="1343"/>
    <cellStyle name="Title 2 3" xfId="1402"/>
    <cellStyle name="Title 2 4" xfId="1342"/>
    <cellStyle name="Title 3" xfId="1344"/>
    <cellStyle name="Title 4" xfId="1345"/>
    <cellStyle name="Total 2" xfId="1346"/>
    <cellStyle name="Total 2 2" xfId="1347"/>
    <cellStyle name="Total 2 3" xfId="1348"/>
    <cellStyle name="Total 3" xfId="1349"/>
    <cellStyle name="Total 4" xfId="1350"/>
    <cellStyle name="Unit" xfId="284"/>
    <cellStyle name="Unit 2" xfId="1493"/>
    <cellStyle name="Virsraksts 1 2" xfId="285"/>
    <cellStyle name="Virsraksts 2 2" xfId="286"/>
    <cellStyle name="Virsraksts 3 2" xfId="287"/>
    <cellStyle name="Virsraksts 4 2" xfId="288"/>
    <cellStyle name="Vysvětlující text" xfId="1354"/>
    <cellStyle name="Vstup" xfId="1351"/>
    <cellStyle name="Výpočet" xfId="1352"/>
    <cellStyle name="Výstup" xfId="1353"/>
    <cellStyle name="Währung [0]_Nossner_Brücke" xfId="289"/>
    <cellStyle name="Währung_en_Master" xfId="290"/>
    <cellStyle name="Warning Text 2" xfId="1355"/>
    <cellStyle name="Warning Text 2 2" xfId="1356"/>
    <cellStyle name="Warning Text 3" xfId="1357"/>
    <cellStyle name="Zvýraznění 1" xfId="1358"/>
    <cellStyle name="Zvýraznění 2" xfId="1359"/>
    <cellStyle name="Zvýraznění 3" xfId="1360"/>
    <cellStyle name="Zvýraznění 4" xfId="1361"/>
    <cellStyle name="Zvýraznění 5" xfId="1362"/>
    <cellStyle name="Zvýraznění 6" xfId="1363"/>
    <cellStyle name="Акцент1" xfId="291"/>
    <cellStyle name="Акцент2" xfId="292"/>
    <cellStyle name="Акцент3" xfId="293"/>
    <cellStyle name="Акцент4" xfId="294"/>
    <cellStyle name="Акцент5" xfId="295"/>
    <cellStyle name="Акцент6" xfId="296"/>
    <cellStyle name="Ввод " xfId="297"/>
    <cellStyle name="Вывод" xfId="298"/>
    <cellStyle name="Вычисление" xfId="299"/>
    <cellStyle name="Денежный 2" xfId="1364"/>
    <cellStyle name="Денежный 2 2" xfId="1365"/>
    <cellStyle name="Денежный 2 2 2" xfId="1366"/>
    <cellStyle name="Денежный 2 3" xfId="1367"/>
    <cellStyle name="Денежный 3" xfId="1368"/>
    <cellStyle name="Денежный 3 2" xfId="1369"/>
    <cellStyle name="Денежный 3 2 2" xfId="1370"/>
    <cellStyle name="Денежный 3 3" xfId="1371"/>
    <cellStyle name="Заголовок 1" xfId="300"/>
    <cellStyle name="Заголовок 2" xfId="301"/>
    <cellStyle name="Заголовок 3" xfId="302"/>
    <cellStyle name="Заголовок 4" xfId="303"/>
    <cellStyle name="Итог" xfId="304"/>
    <cellStyle name="Контрольная ячейка" xfId="305"/>
    <cellStyle name="Название" xfId="306"/>
    <cellStyle name="Нейтральный" xfId="307"/>
    <cellStyle name="Обычный 2" xfId="1372"/>
    <cellStyle name="Обычный 2 2" xfId="1373"/>
    <cellStyle name="Обычный 2 3" xfId="1494"/>
    <cellStyle name="Обычный 3" xfId="1495"/>
    <cellStyle name="Обычный 4" xfId="308"/>
    <cellStyle name="Обычный 6" xfId="309"/>
    <cellStyle name="Обычный_2009-04-27_PED IESN" xfId="310"/>
    <cellStyle name="Плохой" xfId="311"/>
    <cellStyle name="Пояснение" xfId="312"/>
    <cellStyle name="Примечание" xfId="313"/>
    <cellStyle name="Процентный 2" xfId="1374"/>
    <cellStyle name="Процентный 2 2" xfId="1375"/>
    <cellStyle name="Процентный 2 2 2" xfId="1376"/>
    <cellStyle name="Процентный 2 3" xfId="1377"/>
    <cellStyle name="Процентный 2 4" xfId="1496"/>
    <cellStyle name="Процентный 3" xfId="1378"/>
    <cellStyle name="Процентный 3 2" xfId="1379"/>
    <cellStyle name="Процентный 3 2 2" xfId="1380"/>
    <cellStyle name="Процентный 3 3" xfId="1381"/>
    <cellStyle name="Связанная ячейка" xfId="314"/>
    <cellStyle name="Стиль 1" xfId="54"/>
    <cellStyle name="Таблица_текст" xfId="315"/>
    <cellStyle name="Текст предупреждения" xfId="316"/>
    <cellStyle name="Финансовый 2" xfId="1497"/>
    <cellStyle name="Финансовый 2 2" xfId="1498"/>
    <cellStyle name="Финансовый 2 2 2" xfId="1626"/>
    <cellStyle name="Финансовый 2 2 3" xfId="1739"/>
    <cellStyle name="Финансовый 2 3" xfId="1625"/>
    <cellStyle name="Финансовый 2 4" xfId="1738"/>
    <cellStyle name="Финансовый 3" xfId="1499"/>
    <cellStyle name="Финансовый 3 2" xfId="1500"/>
    <cellStyle name="Финансовый 3 2 2" xfId="1628"/>
    <cellStyle name="Финансовый 3 2 3" xfId="1741"/>
    <cellStyle name="Финансовый 3 3" xfId="1627"/>
    <cellStyle name="Финансовый 3 4" xfId="1740"/>
    <cellStyle name="Финансовый 4" xfId="1501"/>
    <cellStyle name="Финансовый 4 2" xfId="1502"/>
    <cellStyle name="Финансовый 4 2 2" xfId="1630"/>
    <cellStyle name="Финансовый 4 2 3" xfId="1743"/>
    <cellStyle name="Финансовый 4 3" xfId="1629"/>
    <cellStyle name="Финансовый 4 4" xfId="1742"/>
    <cellStyle name="Финансовый 5" xfId="1503"/>
    <cellStyle name="Финансовый 5 2" xfId="1504"/>
    <cellStyle name="Финансовый 5 2 2" xfId="1632"/>
    <cellStyle name="Финансовый 5 2 3" xfId="1745"/>
    <cellStyle name="Финансовый 5 3" xfId="1631"/>
    <cellStyle name="Финансовый 5 4" xfId="1744"/>
    <cellStyle name="Финансовый 6" xfId="1505"/>
    <cellStyle name="Финансовый 6 2" xfId="1506"/>
    <cellStyle name="Финансовый 6 2 2" xfId="1634"/>
    <cellStyle name="Финансовый 6 2 3" xfId="1747"/>
    <cellStyle name="Финансовый 6 3" xfId="1633"/>
    <cellStyle name="Финансовый 6 4" xfId="1746"/>
    <cellStyle name="Финансовый_Gulbene siltinashana kor" xfId="1382"/>
    <cellStyle name="Хороший" xfId="317"/>
    <cellStyle name="Шапка таблицы" xfId="318"/>
    <cellStyle name="Шапка таблицы 2" xfId="150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kmargevi/OneDrive%20-%20SALASPILS%20NOVADA%20DOME/Centra%20laukums%20b&#363;vprojekts/LT_Salaspils_centra_laukums_ELT_S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kmargevi/OneDrive%20-%20SALASPILS%20NOVADA%20DOME/Centra%20laukums%20b&#363;vprojekts/LT_Salaspils_centra_laukums_ELT_ST_L&#299;vzemes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T"/>
      <sheetName val="KA"/>
      <sheetName val="1,10"/>
    </sheetNames>
    <sheetDataSet>
      <sheetData sheetId="0">
        <row r="11">
          <cell r="B11" t="str">
            <v>Salaspils</v>
          </cell>
        </row>
        <row r="27">
          <cell r="A27" t="str">
            <v xml:space="preserve">Pārbaudīja: </v>
          </cell>
        </row>
        <row r="29">
          <cell r="A29" t="str">
            <v>Sertifikāta Nr.:</v>
          </cell>
        </row>
      </sheetData>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T"/>
      <sheetName val="KA"/>
      <sheetName val="1,11"/>
    </sheetNames>
    <sheetDataSet>
      <sheetData sheetId="0">
        <row r="11">
          <cell r="B11" t="str">
            <v>Līvzemes iela 8</v>
          </cell>
        </row>
        <row r="27">
          <cell r="A27" t="str">
            <v xml:space="preserve">Pārbaudīja: </v>
          </cell>
        </row>
        <row r="29">
          <cell r="A29" t="str">
            <v>Sertifikāta Nr.:</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32"/>
  <sheetViews>
    <sheetView view="pageBreakPreview" zoomScaleNormal="100" zoomScaleSheetLayoutView="100" workbookViewId="0">
      <selection activeCell="B14" sqref="B14"/>
    </sheetView>
  </sheetViews>
  <sheetFormatPr defaultColWidth="9.140625" defaultRowHeight="15.75"/>
  <cols>
    <col min="1" max="1" width="20.140625" style="14" customWidth="1"/>
    <col min="2" max="2" width="59.85546875" style="14" customWidth="1"/>
    <col min="3" max="3" width="23.42578125" style="14" customWidth="1"/>
    <col min="4" max="4" width="14.7109375" style="14" customWidth="1"/>
    <col min="5" max="16384" width="9.140625" style="14"/>
  </cols>
  <sheetData>
    <row r="2" spans="1:8" ht="27.75" customHeight="1">
      <c r="C2" s="20" t="s">
        <v>32</v>
      </c>
    </row>
    <row r="3" spans="1:8">
      <c r="C3" s="20" t="s">
        <v>33</v>
      </c>
    </row>
    <row r="4" spans="1:8" ht="38.25" customHeight="1">
      <c r="C4" s="20" t="s">
        <v>34</v>
      </c>
    </row>
    <row r="5" spans="1:8" ht="27" customHeight="1">
      <c r="C5" s="20" t="s">
        <v>56</v>
      </c>
    </row>
    <row r="7" spans="1:8" ht="20.25">
      <c r="A7" s="130" t="s">
        <v>35</v>
      </c>
      <c r="B7" s="130"/>
      <c r="C7" s="130"/>
      <c r="D7" s="15"/>
      <c r="E7" s="15"/>
      <c r="F7" s="15"/>
      <c r="G7" s="15"/>
      <c r="H7" s="15"/>
    </row>
    <row r="8" spans="1:8">
      <c r="A8" s="16"/>
      <c r="B8" s="16"/>
      <c r="C8" s="16"/>
      <c r="D8" s="16"/>
      <c r="E8" s="16"/>
      <c r="F8" s="16"/>
      <c r="G8" s="16"/>
      <c r="H8" s="16"/>
    </row>
    <row r="9" spans="1:8" ht="15.6" customHeight="1">
      <c r="A9" s="14" t="s">
        <v>10</v>
      </c>
      <c r="B9" s="135" t="s">
        <v>601</v>
      </c>
      <c r="C9" s="135"/>
    </row>
    <row r="10" spans="1:8">
      <c r="B10" s="133"/>
      <c r="C10" s="133"/>
    </row>
    <row r="11" spans="1:8">
      <c r="A11" s="14" t="s">
        <v>11</v>
      </c>
      <c r="B11" s="133"/>
      <c r="C11" s="133"/>
    </row>
    <row r="12" spans="1:8">
      <c r="A12" s="14" t="s">
        <v>0</v>
      </c>
      <c r="B12" s="134" t="s">
        <v>1010</v>
      </c>
      <c r="C12" s="134"/>
    </row>
    <row r="13" spans="1:8">
      <c r="A13" s="14" t="s">
        <v>1</v>
      </c>
      <c r="B13" s="134"/>
      <c r="C13" s="134"/>
    </row>
    <row r="15" spans="1:8" ht="43.5" customHeight="1">
      <c r="A15" s="1" t="s">
        <v>23</v>
      </c>
      <c r="B15" s="1" t="s">
        <v>36</v>
      </c>
      <c r="C15" s="1" t="s">
        <v>37</v>
      </c>
    </row>
    <row r="16" spans="1:8" ht="42.6" customHeight="1">
      <c r="A16" s="32">
        <v>1</v>
      </c>
      <c r="B16" s="36" t="str">
        <f>B9</f>
        <v>Salaspils pilsētas centrālās daļas satiksmes infrastruktūras pārbūve un pilsētas galvenā laukuma izveide 1.kārta</v>
      </c>
      <c r="C16" s="23" t="e">
        <f>KA!E30</f>
        <v>#VALUE!</v>
      </c>
    </row>
    <row r="17" spans="1:7">
      <c r="A17" s="37"/>
      <c r="B17" s="19"/>
      <c r="C17" s="21"/>
    </row>
    <row r="18" spans="1:7">
      <c r="A18" s="19"/>
      <c r="B18" s="19"/>
      <c r="C18" s="19"/>
    </row>
    <row r="19" spans="1:7">
      <c r="A19" s="19"/>
      <c r="B19" s="2" t="s">
        <v>8</v>
      </c>
      <c r="C19" s="24" t="e">
        <f>SUM(C16:C18)</f>
        <v>#VALUE!</v>
      </c>
    </row>
    <row r="20" spans="1:7">
      <c r="E20" s="34"/>
    </row>
    <row r="21" spans="1:7">
      <c r="A21" s="131" t="s">
        <v>38</v>
      </c>
      <c r="B21" s="132"/>
      <c r="C21" s="21" t="e">
        <f>ROUND(C19*21%,2)</f>
        <v>#VALUE!</v>
      </c>
      <c r="E21" s="34"/>
    </row>
    <row r="22" spans="1:7">
      <c r="E22" s="34"/>
    </row>
    <row r="24" spans="1:7">
      <c r="A24" s="25" t="s">
        <v>1008</v>
      </c>
      <c r="B24" s="26"/>
      <c r="C24" s="26" t="str">
        <f>C28</f>
        <v>2024. gada ____________</v>
      </c>
      <c r="E24" s="26"/>
      <c r="F24" s="26"/>
      <c r="G24" s="26"/>
    </row>
    <row r="25" spans="1:7">
      <c r="A25" s="25" t="s">
        <v>39</v>
      </c>
      <c r="B25" s="26"/>
      <c r="C25" s="26"/>
      <c r="D25" s="26"/>
      <c r="E25" s="26"/>
      <c r="F25" s="26"/>
      <c r="G25" s="26"/>
    </row>
    <row r="26" spans="1:7">
      <c r="A26" s="25"/>
      <c r="B26" s="26"/>
      <c r="C26" s="26"/>
      <c r="D26" s="26"/>
      <c r="E26" s="26"/>
      <c r="F26" s="26"/>
      <c r="G26" s="26"/>
    </row>
    <row r="27" spans="1:7">
      <c r="A27" s="27"/>
      <c r="B27" s="26"/>
      <c r="C27" s="26"/>
      <c r="D27" s="26"/>
      <c r="E27" s="26"/>
      <c r="F27" s="26"/>
      <c r="G27" s="26"/>
    </row>
    <row r="28" spans="1:7">
      <c r="A28" s="25" t="s">
        <v>542</v>
      </c>
      <c r="B28" s="26"/>
      <c r="C28" s="52" t="s">
        <v>1009</v>
      </c>
      <c r="D28" s="26"/>
      <c r="E28" s="26"/>
      <c r="F28" s="26"/>
      <c r="G28" s="26"/>
    </row>
    <row r="29" spans="1:7">
      <c r="A29" s="25" t="s">
        <v>40</v>
      </c>
      <c r="B29" s="26"/>
      <c r="C29" s="26"/>
      <c r="D29" s="26"/>
      <c r="E29" s="26"/>
      <c r="F29" s="26"/>
      <c r="G29" s="26"/>
    </row>
    <row r="30" spans="1:7">
      <c r="A30" s="25" t="s">
        <v>55</v>
      </c>
      <c r="B30" s="26"/>
      <c r="C30" s="26"/>
      <c r="D30" s="26"/>
      <c r="E30" s="26"/>
      <c r="F30" s="26"/>
      <c r="G30" s="26"/>
    </row>
    <row r="31" spans="1:7">
      <c r="A31" s="28"/>
      <c r="B31" s="26"/>
      <c r="C31" s="26"/>
      <c r="D31" s="26"/>
      <c r="E31" s="26"/>
      <c r="F31" s="26"/>
      <c r="G31" s="26"/>
    </row>
    <row r="32" spans="1:7">
      <c r="A32" s="29"/>
      <c r="B32" s="30"/>
      <c r="E32" s="30"/>
      <c r="F32" s="3"/>
      <c r="G32" s="26"/>
    </row>
  </sheetData>
  <mergeCells count="6">
    <mergeCell ref="A7:C7"/>
    <mergeCell ref="A21:B21"/>
    <mergeCell ref="B11:C11"/>
    <mergeCell ref="B12:C12"/>
    <mergeCell ref="B13:C13"/>
    <mergeCell ref="B9:C10"/>
  </mergeCells>
  <pageMargins left="0.7" right="0.7" top="0.75" bottom="0.75" header="0.3" footer="0.3"/>
  <pageSetup paperSize="9" scale="84"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40"/>
  <sheetViews>
    <sheetView view="pageBreakPreview" zoomScaleNormal="85" zoomScaleSheetLayoutView="100" workbookViewId="0">
      <selection activeCell="C23" sqref="C23"/>
    </sheetView>
  </sheetViews>
  <sheetFormatPr defaultColWidth="9.140625" defaultRowHeight="15.75"/>
  <cols>
    <col min="1" max="1" width="9.140625" style="14"/>
    <col min="2" max="2" width="12.140625" style="14" customWidth="1"/>
    <col min="3" max="3" width="47.28515625" style="14" customWidth="1"/>
    <col min="4" max="4" width="9.7109375" style="14" customWidth="1"/>
    <col min="5" max="5" width="16.5703125" style="14" customWidth="1"/>
    <col min="6" max="8" width="17.28515625" style="14" customWidth="1"/>
    <col min="9" max="9" width="14.5703125" style="14" customWidth="1"/>
    <col min="10" max="12" width="9.140625" style="14"/>
    <col min="13" max="13" width="13.7109375" style="14" bestFit="1" customWidth="1"/>
    <col min="14" max="14" width="12.42578125" style="14" bestFit="1" customWidth="1"/>
    <col min="15" max="16384" width="9.140625" style="14"/>
  </cols>
  <sheetData>
    <row r="2" spans="1:17" ht="20.25">
      <c r="A2" s="130" t="s">
        <v>46</v>
      </c>
      <c r="B2" s="130"/>
      <c r="C2" s="130"/>
      <c r="D2" s="130"/>
      <c r="E2" s="130"/>
      <c r="F2" s="130"/>
      <c r="G2" s="130"/>
      <c r="H2" s="130"/>
      <c r="I2" s="130"/>
    </row>
    <row r="3" spans="1:17">
      <c r="A3" s="140" t="str">
        <f>C6</f>
        <v>Salaspils pilsētas centrālās daļas satiksmes infrastruktūras pārbūve un pilsētas galvenā laukuma izveide 1.kārta</v>
      </c>
      <c r="B3" s="140"/>
      <c r="C3" s="140"/>
      <c r="D3" s="140"/>
      <c r="E3" s="140"/>
      <c r="F3" s="140"/>
      <c r="G3" s="140"/>
      <c r="H3" s="140"/>
      <c r="I3" s="140"/>
      <c r="J3" s="15"/>
      <c r="K3" s="15"/>
      <c r="L3" s="15"/>
      <c r="M3" s="15"/>
      <c r="N3" s="15"/>
      <c r="O3" s="15"/>
      <c r="P3" s="15"/>
      <c r="Q3" s="15"/>
    </row>
    <row r="4" spans="1:17">
      <c r="A4" s="141" t="s">
        <v>43</v>
      </c>
      <c r="B4" s="141"/>
      <c r="C4" s="141"/>
      <c r="D4" s="141"/>
      <c r="E4" s="141"/>
      <c r="F4" s="141"/>
      <c r="G4" s="141"/>
      <c r="H4" s="141"/>
      <c r="I4" s="141"/>
    </row>
    <row r="5" spans="1:17">
      <c r="A5" s="16"/>
      <c r="B5" s="16"/>
      <c r="C5" s="16"/>
      <c r="D5" s="16"/>
      <c r="E5" s="16"/>
      <c r="F5" s="16"/>
      <c r="G5" s="16"/>
      <c r="H5" s="16"/>
      <c r="I5" s="16"/>
      <c r="J5" s="16"/>
      <c r="K5" s="16"/>
      <c r="L5" s="16"/>
      <c r="M5" s="16"/>
      <c r="N5" s="16"/>
      <c r="O5" s="16"/>
      <c r="P5" s="16"/>
      <c r="Q5" s="16"/>
    </row>
    <row r="6" spans="1:17">
      <c r="A6" s="14" t="s">
        <v>10</v>
      </c>
      <c r="C6" s="17" t="str">
        <f>KT!B9</f>
        <v>Salaspils pilsētas centrālās daļas satiksmes infrastruktūras pārbūve un pilsētas galvenā laukuma izveide 1.kārta</v>
      </c>
      <c r="D6" s="17"/>
      <c r="E6" s="17"/>
      <c r="F6" s="17"/>
    </row>
    <row r="7" spans="1:17">
      <c r="A7" s="14" t="s">
        <v>11</v>
      </c>
      <c r="C7" s="17"/>
      <c r="D7" s="17"/>
      <c r="E7" s="18"/>
      <c r="F7" s="18"/>
    </row>
    <row r="8" spans="1:17">
      <c r="A8" s="14" t="s">
        <v>0</v>
      </c>
      <c r="C8" s="17" t="str">
        <f>KT!B12</f>
        <v>Līvzemes iela, Vītolu iela, Mazā vītolu iela, Rīgas iela, Salaspils</v>
      </c>
      <c r="D8" s="17"/>
      <c r="E8" s="18"/>
      <c r="F8" s="18"/>
    </row>
    <row r="9" spans="1:17">
      <c r="A9" s="14" t="s">
        <v>1</v>
      </c>
      <c r="C9" s="17"/>
      <c r="D9" s="17"/>
      <c r="E9" s="18"/>
      <c r="F9" s="18"/>
    </row>
    <row r="10" spans="1:17">
      <c r="C10" s="14" t="s">
        <v>21</v>
      </c>
      <c r="E10" s="33" t="e">
        <f>E30</f>
        <v>#VALUE!</v>
      </c>
    </row>
    <row r="11" spans="1:17">
      <c r="C11" s="14" t="s">
        <v>22</v>
      </c>
      <c r="E11" s="51">
        <f>SUM(I14:I23)</f>
        <v>0</v>
      </c>
    </row>
    <row r="12" spans="1:17" ht="57.75" customHeight="1">
      <c r="A12" s="144" t="s">
        <v>23</v>
      </c>
      <c r="B12" s="144" t="s">
        <v>24</v>
      </c>
      <c r="C12" s="145" t="s">
        <v>25</v>
      </c>
      <c r="D12" s="146"/>
      <c r="E12" s="144" t="s">
        <v>26</v>
      </c>
      <c r="F12" s="144" t="s">
        <v>27</v>
      </c>
      <c r="G12" s="144"/>
      <c r="H12" s="144"/>
      <c r="I12" s="144" t="s">
        <v>7</v>
      </c>
    </row>
    <row r="13" spans="1:17">
      <c r="A13" s="144"/>
      <c r="B13" s="144"/>
      <c r="C13" s="147"/>
      <c r="D13" s="148"/>
      <c r="E13" s="144"/>
      <c r="F13" s="1" t="s">
        <v>28</v>
      </c>
      <c r="G13" s="1" t="s">
        <v>17</v>
      </c>
      <c r="H13" s="1" t="s">
        <v>29</v>
      </c>
      <c r="I13" s="144"/>
    </row>
    <row r="14" spans="1:17">
      <c r="A14" s="32"/>
      <c r="B14" s="32"/>
      <c r="C14" s="53"/>
      <c r="D14" s="46"/>
      <c r="E14" s="47"/>
      <c r="F14" s="47"/>
      <c r="G14" s="47"/>
      <c r="H14" s="47"/>
      <c r="I14" s="48"/>
    </row>
    <row r="15" spans="1:17">
      <c r="A15" s="32">
        <v>1</v>
      </c>
      <c r="B15" s="32">
        <v>1.1000000000000001</v>
      </c>
      <c r="C15" s="45" t="s">
        <v>595</v>
      </c>
      <c r="D15" s="46"/>
      <c r="E15" s="47">
        <f>SUM(F15:H15)</f>
        <v>0</v>
      </c>
      <c r="F15" s="47">
        <f>'1,1'!M86</f>
        <v>0</v>
      </c>
      <c r="G15" s="47">
        <f>'1,1'!N86</f>
        <v>0</v>
      </c>
      <c r="H15" s="47">
        <f>'1,1'!O86</f>
        <v>0</v>
      </c>
      <c r="I15" s="47">
        <f>'1,1'!L86</f>
        <v>0</v>
      </c>
    </row>
    <row r="16" spans="1:17">
      <c r="A16" s="32">
        <v>2</v>
      </c>
      <c r="B16" s="32">
        <v>1.2</v>
      </c>
      <c r="C16" s="45" t="s">
        <v>692</v>
      </c>
      <c r="D16" s="46"/>
      <c r="E16" s="47">
        <f>SUM(F16:H16)</f>
        <v>0</v>
      </c>
      <c r="F16" s="47">
        <f>'1,2'!M56</f>
        <v>0</v>
      </c>
      <c r="G16" s="47">
        <f>'1,2'!N56</f>
        <v>0</v>
      </c>
      <c r="H16" s="47">
        <f>'1,2'!O56</f>
        <v>0</v>
      </c>
      <c r="I16" s="47">
        <f>'1,2'!L56</f>
        <v>0</v>
      </c>
    </row>
    <row r="17" spans="1:9">
      <c r="A17" s="32">
        <v>3</v>
      </c>
      <c r="B17" s="32">
        <v>1.3</v>
      </c>
      <c r="C17" s="45" t="s">
        <v>602</v>
      </c>
      <c r="D17" s="46"/>
      <c r="E17" s="47">
        <f>SUM(F17:H17)</f>
        <v>0</v>
      </c>
      <c r="F17" s="47">
        <f>'1,3'!M184</f>
        <v>0</v>
      </c>
      <c r="G17" s="47">
        <f>'1,3'!N184</f>
        <v>0</v>
      </c>
      <c r="H17" s="47">
        <f>'1,3'!O184</f>
        <v>0</v>
      </c>
      <c r="I17" s="47">
        <f>'1,3'!L184</f>
        <v>0</v>
      </c>
    </row>
    <row r="18" spans="1:9">
      <c r="A18" s="32">
        <v>4</v>
      </c>
      <c r="B18" s="32">
        <v>1.4</v>
      </c>
      <c r="C18" s="45" t="s">
        <v>682</v>
      </c>
      <c r="D18" s="46"/>
      <c r="E18" s="47">
        <f t="shared" ref="E18" si="0">SUM(F18:H18)</f>
        <v>0</v>
      </c>
      <c r="F18" s="47">
        <f>'1,4'!M151</f>
        <v>0</v>
      </c>
      <c r="G18" s="47">
        <f>'1,4'!N151</f>
        <v>0</v>
      </c>
      <c r="H18" s="47">
        <f>'1,4'!O151</f>
        <v>0</v>
      </c>
      <c r="I18" s="47">
        <f>'1,4'!L151</f>
        <v>0</v>
      </c>
    </row>
    <row r="19" spans="1:9">
      <c r="A19" s="32">
        <v>5</v>
      </c>
      <c r="B19" s="32">
        <v>1.5</v>
      </c>
      <c r="C19" s="45" t="s">
        <v>188</v>
      </c>
      <c r="D19" s="46"/>
      <c r="E19" s="47">
        <f t="shared" ref="E19" si="1">SUM(F19:H19)</f>
        <v>0</v>
      </c>
      <c r="F19" s="47">
        <f>'1,5'!M102</f>
        <v>0</v>
      </c>
      <c r="G19" s="47">
        <f>'1,5'!N102</f>
        <v>0</v>
      </c>
      <c r="H19" s="47">
        <f>'1,5'!O102</f>
        <v>0</v>
      </c>
      <c r="I19" s="47">
        <f>'1,5'!L102</f>
        <v>0</v>
      </c>
    </row>
    <row r="20" spans="1:9">
      <c r="A20" s="32">
        <v>6</v>
      </c>
      <c r="B20" s="32">
        <v>1.6</v>
      </c>
      <c r="C20" s="45" t="s">
        <v>266</v>
      </c>
      <c r="D20" s="46"/>
      <c r="E20" s="47">
        <f t="shared" ref="E20" si="2">SUM(F20:H20)</f>
        <v>0</v>
      </c>
      <c r="F20" s="47">
        <f>'1,6'!M48</f>
        <v>0</v>
      </c>
      <c r="G20" s="47">
        <f>'1,6'!N48</f>
        <v>0</v>
      </c>
      <c r="H20" s="47">
        <f>'1,6'!O48</f>
        <v>0</v>
      </c>
      <c r="I20" s="47">
        <f>'1,6'!L48</f>
        <v>0</v>
      </c>
    </row>
    <row r="21" spans="1:9">
      <c r="A21" s="32">
        <v>7</v>
      </c>
      <c r="B21" s="32">
        <v>1.7</v>
      </c>
      <c r="C21" s="45" t="s">
        <v>300</v>
      </c>
      <c r="D21" s="46"/>
      <c r="E21" s="47">
        <f t="shared" ref="E21:E22" si="3">SUM(F21:H21)</f>
        <v>0</v>
      </c>
      <c r="F21" s="47">
        <f>'1,7'!M79</f>
        <v>0</v>
      </c>
      <c r="G21" s="47">
        <f>'1,7'!N79</f>
        <v>0</v>
      </c>
      <c r="H21" s="47">
        <f>'1,7'!O79</f>
        <v>0</v>
      </c>
      <c r="I21" s="47">
        <f>'1,7'!L79</f>
        <v>0</v>
      </c>
    </row>
    <row r="22" spans="1:9">
      <c r="A22" s="32">
        <v>8</v>
      </c>
      <c r="B22" s="105">
        <v>1.8</v>
      </c>
      <c r="C22" s="45" t="s">
        <v>599</v>
      </c>
      <c r="D22" s="46"/>
      <c r="E22" s="47">
        <f t="shared" si="3"/>
        <v>0</v>
      </c>
      <c r="F22" s="47">
        <f>'1,8'!M202</f>
        <v>0</v>
      </c>
      <c r="G22" s="47">
        <f>'1,8'!N202</f>
        <v>0</v>
      </c>
      <c r="H22" s="47">
        <f>'1,8'!O202</f>
        <v>0</v>
      </c>
      <c r="I22" s="47">
        <f>'1,8'!L202</f>
        <v>0</v>
      </c>
    </row>
    <row r="23" spans="1:9">
      <c r="A23" s="32">
        <v>9</v>
      </c>
      <c r="B23" s="105">
        <v>1.9</v>
      </c>
      <c r="C23" s="45" t="s">
        <v>600</v>
      </c>
      <c r="D23" s="46"/>
      <c r="E23" s="47">
        <f t="shared" ref="E23" si="4">SUM(F23:H23)</f>
        <v>0</v>
      </c>
      <c r="F23" s="47">
        <f>'1,9'!M220</f>
        <v>0</v>
      </c>
      <c r="G23" s="47">
        <f>'1,9'!N220</f>
        <v>0</v>
      </c>
      <c r="H23" s="47">
        <f>'1,9'!O220</f>
        <v>0</v>
      </c>
      <c r="I23" s="47">
        <f>'1,9'!L220</f>
        <v>0</v>
      </c>
    </row>
    <row r="24" spans="1:9" ht="31.5" customHeight="1">
      <c r="A24" s="32">
        <v>10</v>
      </c>
      <c r="B24" s="109">
        <v>1.1000000000000001</v>
      </c>
      <c r="C24" s="149" t="s">
        <v>1006</v>
      </c>
      <c r="D24" s="150"/>
      <c r="E24" s="47">
        <f t="shared" ref="E24" si="5">SUM(F24:H24)</f>
        <v>0</v>
      </c>
      <c r="F24" s="47">
        <f>'1,10'!M239</f>
        <v>0</v>
      </c>
      <c r="G24" s="47">
        <f>'1,10'!N239</f>
        <v>0</v>
      </c>
      <c r="H24" s="47">
        <f>'1,10'!O239</f>
        <v>0</v>
      </c>
      <c r="I24" s="47">
        <f>'1,10'!L239</f>
        <v>0</v>
      </c>
    </row>
    <row r="25" spans="1:9" ht="31.5" customHeight="1">
      <c r="A25" s="32">
        <v>11</v>
      </c>
      <c r="B25" s="109">
        <v>1.1100000000000001</v>
      </c>
      <c r="C25" s="149" t="s">
        <v>1007</v>
      </c>
      <c r="D25" s="150"/>
      <c r="E25" s="47">
        <f t="shared" ref="E25" si="6">SUM(F25:H25)</f>
        <v>0</v>
      </c>
      <c r="F25" s="47">
        <f>'1,11'!M97</f>
        <v>0</v>
      </c>
      <c r="G25" s="47">
        <f>'1,11'!N97</f>
        <v>0</v>
      </c>
      <c r="H25" s="47">
        <f>'1,11'!O97</f>
        <v>0</v>
      </c>
      <c r="I25" s="47">
        <f>'1,11'!L97</f>
        <v>0</v>
      </c>
    </row>
    <row r="26" spans="1:9">
      <c r="A26" s="136" t="s">
        <v>8</v>
      </c>
      <c r="B26" s="136"/>
      <c r="C26" s="137"/>
      <c r="D26" s="112"/>
      <c r="E26" s="113">
        <f>SUM(E15:E25)</f>
        <v>0</v>
      </c>
      <c r="F26" s="110"/>
      <c r="G26" s="110"/>
      <c r="H26" s="110"/>
      <c r="I26" s="110"/>
    </row>
    <row r="27" spans="1:9">
      <c r="A27" s="142" t="s">
        <v>41</v>
      </c>
      <c r="B27" s="142"/>
      <c r="C27" s="143"/>
      <c r="D27" s="49" t="s">
        <v>798</v>
      </c>
      <c r="E27" s="50" t="e">
        <f>ROUND(E26*D27,2)</f>
        <v>#VALUE!</v>
      </c>
    </row>
    <row r="28" spans="1:9">
      <c r="A28" s="142" t="s">
        <v>30</v>
      </c>
      <c r="B28" s="142"/>
      <c r="C28" s="143"/>
      <c r="D28" s="49" t="s">
        <v>798</v>
      </c>
      <c r="E28" s="50" t="e">
        <f>ROUND(E27*D28,2)</f>
        <v>#VALUE!</v>
      </c>
      <c r="G28" s="33"/>
    </row>
    <row r="29" spans="1:9">
      <c r="A29" s="142" t="s">
        <v>42</v>
      </c>
      <c r="B29" s="142"/>
      <c r="C29" s="143"/>
      <c r="D29" s="49" t="s">
        <v>798</v>
      </c>
      <c r="E29" s="50" t="e">
        <f>ROUND(E26*D29,2)</f>
        <v>#VALUE!</v>
      </c>
    </row>
    <row r="30" spans="1:9">
      <c r="A30" s="138" t="s">
        <v>31</v>
      </c>
      <c r="B30" s="138"/>
      <c r="C30" s="139"/>
      <c r="D30" s="35"/>
      <c r="E30" s="22" t="e">
        <f>SUM(E26,E27,E29)</f>
        <v>#VALUE!</v>
      </c>
    </row>
    <row r="32" spans="1:9">
      <c r="A32" s="25" t="str">
        <f>KT!A24</f>
        <v xml:space="preserve">Sastādīja: </v>
      </c>
      <c r="B32" s="26"/>
      <c r="C32" s="26"/>
      <c r="D32" s="26"/>
      <c r="E32" s="26" t="str">
        <f>KT!C28</f>
        <v>2024. gada ____________</v>
      </c>
      <c r="F32" s="26"/>
      <c r="G32" s="26"/>
      <c r="H32" s="26"/>
    </row>
    <row r="33" spans="1:8">
      <c r="A33" s="25" t="s">
        <v>39</v>
      </c>
      <c r="B33" s="26"/>
      <c r="C33" s="26"/>
      <c r="D33" s="26"/>
      <c r="E33" s="26"/>
      <c r="F33" s="26"/>
      <c r="G33" s="26"/>
      <c r="H33" s="26"/>
    </row>
    <row r="34" spans="1:8">
      <c r="A34" s="25"/>
      <c r="B34" s="26"/>
      <c r="C34" s="26"/>
      <c r="D34" s="26"/>
      <c r="E34" s="26"/>
      <c r="F34" s="26"/>
      <c r="G34" s="26"/>
      <c r="H34" s="26"/>
    </row>
    <row r="35" spans="1:8">
      <c r="A35" s="27"/>
      <c r="B35" s="26"/>
      <c r="C35" s="26"/>
      <c r="D35" s="26"/>
      <c r="E35" s="26"/>
      <c r="F35" s="26"/>
      <c r="G35" s="26"/>
      <c r="H35" s="26"/>
    </row>
    <row r="36" spans="1:8">
      <c r="A36" s="25" t="str">
        <f>KT!A28</f>
        <v xml:space="preserve">Pārbaudīja: </v>
      </c>
      <c r="B36" s="26"/>
      <c r="C36" s="26"/>
      <c r="D36" s="26"/>
      <c r="E36" s="26" t="str">
        <f>KT!C28</f>
        <v>2024. gada ____________</v>
      </c>
      <c r="F36" s="26"/>
      <c r="G36" s="26"/>
      <c r="H36" s="26"/>
    </row>
    <row r="37" spans="1:8">
      <c r="A37" s="25" t="s">
        <v>40</v>
      </c>
      <c r="B37" s="26"/>
      <c r="C37" s="26"/>
      <c r="D37" s="26"/>
      <c r="E37" s="26"/>
      <c r="F37" s="26"/>
      <c r="G37" s="26"/>
      <c r="H37" s="26"/>
    </row>
    <row r="38" spans="1:8">
      <c r="A38" s="25" t="str">
        <f>KT!A30</f>
        <v>Sertifikāta Nr.:</v>
      </c>
      <c r="B38" s="26"/>
      <c r="C38" s="26"/>
      <c r="D38" s="26"/>
      <c r="E38" s="26"/>
      <c r="F38" s="26"/>
      <c r="G38" s="26"/>
      <c r="H38" s="26"/>
    </row>
    <row r="39" spans="1:8">
      <c r="A39" s="28"/>
      <c r="B39" s="26"/>
      <c r="C39" s="26"/>
      <c r="D39" s="26"/>
      <c r="E39" s="26"/>
      <c r="F39" s="26"/>
      <c r="G39" s="26"/>
      <c r="H39" s="26"/>
    </row>
    <row r="40" spans="1:8">
      <c r="A40" s="29"/>
      <c r="B40" s="30"/>
      <c r="C40" s="30"/>
      <c r="D40" s="30"/>
      <c r="E40" s="29"/>
      <c r="F40" s="30"/>
      <c r="G40" s="3"/>
      <c r="H40" s="26"/>
    </row>
  </sheetData>
  <mergeCells count="16">
    <mergeCell ref="A26:C26"/>
    <mergeCell ref="A2:I2"/>
    <mergeCell ref="A30:C30"/>
    <mergeCell ref="A3:I3"/>
    <mergeCell ref="A4:I4"/>
    <mergeCell ref="A27:C27"/>
    <mergeCell ref="A28:C28"/>
    <mergeCell ref="A29:C29"/>
    <mergeCell ref="F12:H12"/>
    <mergeCell ref="I12:I13"/>
    <mergeCell ref="A12:A13"/>
    <mergeCell ref="B12:B13"/>
    <mergeCell ref="E12:E13"/>
    <mergeCell ref="C12:D13"/>
    <mergeCell ref="C24:D24"/>
    <mergeCell ref="C25:D25"/>
  </mergeCells>
  <pageMargins left="0.7" right="0.7" top="0.75" bottom="0.75" header="0.3" footer="0.3"/>
  <pageSetup paperSize="9" scale="74"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96"/>
  <sheetViews>
    <sheetView view="pageBreakPreview" zoomScale="85" zoomScaleNormal="85" zoomScaleSheetLayoutView="85" workbookViewId="0">
      <selection activeCell="F80" sqref="F80:P84"/>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7" width="9.5703125" style="3" customWidth="1"/>
    <col min="8" max="8" width="11" style="3" customWidth="1"/>
    <col min="9" max="9" width="11.28515625" style="3" customWidth="1"/>
    <col min="10" max="10" width="9.5703125" style="3" customWidth="1"/>
    <col min="11" max="11" width="13.28515625" style="3" customWidth="1"/>
    <col min="12" max="16" width="14.85546875" style="3" customWidth="1"/>
    <col min="17" max="22" width="9.140625" style="3"/>
    <col min="23" max="23" width="10.7109375" style="3" bestFit="1" customWidth="1"/>
    <col min="24" max="16384" width="9.140625" style="3"/>
  </cols>
  <sheetData>
    <row r="2" spans="1:16">
      <c r="A2" s="158" t="s">
        <v>59</v>
      </c>
      <c r="B2" s="158"/>
      <c r="C2" s="158"/>
      <c r="D2" s="158"/>
      <c r="E2" s="158"/>
      <c r="F2" s="158"/>
      <c r="G2" s="158"/>
      <c r="H2" s="158"/>
      <c r="I2" s="158"/>
      <c r="J2" s="158"/>
      <c r="K2" s="158"/>
      <c r="L2" s="158"/>
      <c r="M2" s="158"/>
      <c r="N2" s="158"/>
      <c r="O2" s="158"/>
      <c r="P2" s="158"/>
    </row>
    <row r="3" spans="1:16">
      <c r="A3" s="159" t="s">
        <v>543</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38"/>
      <c r="B5" s="38"/>
      <c r="C5" s="38"/>
      <c r="D5" s="38"/>
      <c r="E5" s="38"/>
      <c r="F5" s="38"/>
      <c r="G5" s="38"/>
      <c r="H5" s="38"/>
      <c r="I5" s="38"/>
      <c r="J5" s="38"/>
      <c r="K5" s="38"/>
      <c r="L5" s="38"/>
      <c r="M5" s="38"/>
      <c r="N5" s="38"/>
      <c r="O5" s="38"/>
      <c r="P5" s="38"/>
    </row>
    <row r="6" spans="1:16">
      <c r="A6" s="3" t="s">
        <v>10</v>
      </c>
      <c r="C6" s="5" t="str">
        <f>KT!B9</f>
        <v>Salaspils pilsētas centrālās daļas satiksmes infrastruktūras pārbūve un pilsētas galvenā laukuma izveide 1.kārta</v>
      </c>
      <c r="D6" s="5"/>
      <c r="E6" s="5"/>
    </row>
    <row r="7" spans="1:16">
      <c r="A7" s="3" t="s">
        <v>11</v>
      </c>
      <c r="C7" s="5"/>
    </row>
    <row r="8" spans="1:16">
      <c r="A8" s="3" t="s">
        <v>0</v>
      </c>
      <c r="C8" s="5" t="str">
        <f>KT!B12</f>
        <v>Līvzemes iela, Vītolu iela, Mazā vītolu iela, Rīgas iela, Salaspils</v>
      </c>
      <c r="D8" s="4"/>
      <c r="E8" s="4"/>
    </row>
    <row r="9" spans="1:16">
      <c r="A9" s="3" t="s">
        <v>1</v>
      </c>
      <c r="C9" s="5"/>
      <c r="D9" s="4"/>
      <c r="E9" s="4"/>
    </row>
    <row r="11" spans="1:16">
      <c r="A11" s="3" t="s">
        <v>47</v>
      </c>
      <c r="M11" s="160" t="s">
        <v>2</v>
      </c>
      <c r="N11" s="160"/>
      <c r="O11" s="6">
        <f>P86</f>
        <v>0</v>
      </c>
      <c r="P11" s="3" t="s">
        <v>3</v>
      </c>
    </row>
    <row r="12" spans="1:16">
      <c r="E12" s="38"/>
      <c r="N12" s="31" t="s">
        <v>45</v>
      </c>
      <c r="O12" s="3" t="str">
        <f>KT!C28</f>
        <v>2024. gada ____________</v>
      </c>
    </row>
    <row r="13" spans="1:16">
      <c r="E13" s="38"/>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39" t="s">
        <v>6</v>
      </c>
      <c r="G15" s="39" t="s">
        <v>16</v>
      </c>
      <c r="H15" s="39" t="s">
        <v>15</v>
      </c>
      <c r="I15" s="39" t="s">
        <v>17</v>
      </c>
      <c r="J15" s="39" t="s">
        <v>18</v>
      </c>
      <c r="K15" s="39" t="s">
        <v>19</v>
      </c>
      <c r="L15" s="39" t="s">
        <v>7</v>
      </c>
      <c r="M15" s="39" t="s">
        <v>15</v>
      </c>
      <c r="N15" s="39" t="s">
        <v>17</v>
      </c>
      <c r="O15" s="39" t="s">
        <v>18</v>
      </c>
      <c r="P15" s="39" t="s">
        <v>20</v>
      </c>
    </row>
    <row r="16" spans="1:16">
      <c r="A16" s="156" t="s">
        <v>544</v>
      </c>
      <c r="B16" s="156"/>
      <c r="C16" s="156"/>
      <c r="D16" s="156"/>
      <c r="E16" s="156"/>
      <c r="F16" s="156"/>
      <c r="G16" s="156"/>
      <c r="H16" s="156"/>
      <c r="I16" s="156"/>
      <c r="J16" s="156"/>
      <c r="K16" s="156"/>
      <c r="L16" s="156"/>
      <c r="M16" s="156"/>
      <c r="N16" s="156"/>
      <c r="O16" s="156"/>
      <c r="P16" s="157"/>
    </row>
    <row r="17" spans="1:16">
      <c r="A17" s="153" t="s">
        <v>545</v>
      </c>
      <c r="B17" s="153"/>
      <c r="C17" s="153"/>
      <c r="D17" s="153"/>
      <c r="E17" s="153"/>
      <c r="F17" s="153"/>
      <c r="G17" s="153"/>
      <c r="H17" s="153"/>
      <c r="I17" s="153"/>
      <c r="J17" s="153"/>
      <c r="K17" s="153"/>
      <c r="L17" s="153"/>
      <c r="M17" s="153"/>
      <c r="N17" s="153"/>
      <c r="O17" s="153"/>
      <c r="P17" s="154"/>
    </row>
    <row r="18" spans="1:16" ht="31.5">
      <c r="A18" s="40">
        <v>1</v>
      </c>
      <c r="B18" s="42"/>
      <c r="C18" s="44" t="s">
        <v>546</v>
      </c>
      <c r="D18" s="41" t="s">
        <v>294</v>
      </c>
      <c r="E18" s="43">
        <v>198.8</v>
      </c>
      <c r="F18" s="60"/>
      <c r="G18" s="60"/>
      <c r="H18" s="7"/>
      <c r="I18" s="7"/>
      <c r="J18" s="7"/>
      <c r="K18" s="7"/>
      <c r="L18" s="7"/>
      <c r="M18" s="7"/>
      <c r="N18" s="7"/>
      <c r="O18" s="7"/>
      <c r="P18" s="7"/>
    </row>
    <row r="19" spans="1:16" ht="47.25">
      <c r="A19" s="40">
        <v>2</v>
      </c>
      <c r="B19" s="42"/>
      <c r="C19" s="44" t="s">
        <v>547</v>
      </c>
      <c r="D19" s="41" t="s">
        <v>294</v>
      </c>
      <c r="E19" s="43">
        <v>185.6</v>
      </c>
      <c r="F19" s="60"/>
      <c r="G19" s="60"/>
      <c r="H19" s="7"/>
      <c r="I19" s="7"/>
      <c r="J19" s="7"/>
      <c r="K19" s="7"/>
      <c r="L19" s="7"/>
      <c r="M19" s="7"/>
      <c r="N19" s="7"/>
      <c r="O19" s="7"/>
      <c r="P19" s="7"/>
    </row>
    <row r="20" spans="1:16" ht="47.25">
      <c r="A20" s="40">
        <v>3</v>
      </c>
      <c r="B20" s="42"/>
      <c r="C20" s="44" t="s">
        <v>548</v>
      </c>
      <c r="D20" s="41" t="s">
        <v>294</v>
      </c>
      <c r="E20" s="43">
        <v>13.2</v>
      </c>
      <c r="F20" s="60"/>
      <c r="G20" s="60"/>
      <c r="H20" s="7"/>
      <c r="I20" s="7"/>
      <c r="J20" s="7"/>
      <c r="K20" s="7"/>
      <c r="L20" s="7"/>
      <c r="M20" s="7"/>
      <c r="N20" s="7"/>
      <c r="O20" s="7"/>
      <c r="P20" s="7"/>
    </row>
    <row r="21" spans="1:16">
      <c r="A21" s="40">
        <v>4</v>
      </c>
      <c r="B21" s="42"/>
      <c r="C21" s="44" t="s">
        <v>549</v>
      </c>
      <c r="D21" s="41" t="s">
        <v>294</v>
      </c>
      <c r="E21" s="43">
        <v>19</v>
      </c>
      <c r="F21" s="60"/>
      <c r="G21" s="60"/>
      <c r="H21" s="7"/>
      <c r="I21" s="7"/>
      <c r="J21" s="7"/>
      <c r="K21" s="7"/>
      <c r="L21" s="7"/>
      <c r="M21" s="7"/>
      <c r="N21" s="7"/>
      <c r="O21" s="7"/>
      <c r="P21" s="7"/>
    </row>
    <row r="22" spans="1:16">
      <c r="A22" s="40">
        <v>5</v>
      </c>
      <c r="B22" s="42"/>
      <c r="C22" s="44" t="s">
        <v>550</v>
      </c>
      <c r="D22" s="41" t="s">
        <v>553</v>
      </c>
      <c r="E22" s="43">
        <f>1.4+1.4+2.9</f>
        <v>5.6999999999999993</v>
      </c>
      <c r="F22" s="60"/>
      <c r="G22" s="60"/>
      <c r="H22" s="7"/>
      <c r="I22" s="7"/>
      <c r="J22" s="7"/>
      <c r="K22" s="7"/>
      <c r="L22" s="7"/>
      <c r="M22" s="7"/>
      <c r="N22" s="7"/>
      <c r="O22" s="7"/>
      <c r="P22" s="7"/>
    </row>
    <row r="23" spans="1:16">
      <c r="A23" s="40">
        <v>6</v>
      </c>
      <c r="B23" s="42"/>
      <c r="C23" s="44" t="s">
        <v>551</v>
      </c>
      <c r="D23" s="41" t="s">
        <v>553</v>
      </c>
      <c r="E23" s="43">
        <f>18.3+18.3</f>
        <v>36.6</v>
      </c>
      <c r="F23" s="60"/>
      <c r="G23" s="60"/>
      <c r="H23" s="7"/>
      <c r="I23" s="7"/>
      <c r="J23" s="7"/>
      <c r="K23" s="7"/>
      <c r="L23" s="7"/>
      <c r="M23" s="7"/>
      <c r="N23" s="7"/>
      <c r="O23" s="7"/>
      <c r="P23" s="7"/>
    </row>
    <row r="24" spans="1:16">
      <c r="A24" s="40">
        <v>7</v>
      </c>
      <c r="B24" s="42"/>
      <c r="C24" s="44" t="s">
        <v>552</v>
      </c>
      <c r="D24" s="41" t="s">
        <v>553</v>
      </c>
      <c r="E24" s="43">
        <f>4.1+4.1</f>
        <v>8.1999999999999993</v>
      </c>
      <c r="F24" s="60"/>
      <c r="G24" s="60"/>
      <c r="H24" s="7"/>
      <c r="I24" s="7"/>
      <c r="J24" s="7"/>
      <c r="K24" s="7"/>
      <c r="L24" s="7"/>
      <c r="M24" s="7"/>
      <c r="N24" s="7"/>
      <c r="O24" s="7"/>
      <c r="P24" s="7"/>
    </row>
    <row r="25" spans="1:16">
      <c r="A25" s="153" t="s">
        <v>554</v>
      </c>
      <c r="B25" s="153"/>
      <c r="C25" s="153"/>
      <c r="D25" s="153"/>
      <c r="E25" s="153"/>
      <c r="F25" s="153"/>
      <c r="G25" s="153"/>
      <c r="H25" s="153"/>
      <c r="I25" s="153"/>
      <c r="J25" s="153"/>
      <c r="K25" s="153"/>
      <c r="L25" s="153"/>
      <c r="M25" s="153"/>
      <c r="N25" s="153"/>
      <c r="O25" s="153"/>
      <c r="P25" s="154"/>
    </row>
    <row r="26" spans="1:16">
      <c r="A26" s="40">
        <v>9</v>
      </c>
      <c r="B26" s="42"/>
      <c r="C26" s="44" t="s">
        <v>555</v>
      </c>
      <c r="D26" s="41" t="s">
        <v>60</v>
      </c>
      <c r="E26" s="43">
        <v>1</v>
      </c>
      <c r="F26" s="60"/>
      <c r="G26" s="60"/>
      <c r="H26" s="7"/>
      <c r="I26" s="7"/>
      <c r="J26" s="7"/>
      <c r="K26" s="7"/>
      <c r="L26" s="7"/>
      <c r="M26" s="7"/>
      <c r="N26" s="7"/>
      <c r="O26" s="7"/>
      <c r="P26" s="7"/>
    </row>
    <row r="27" spans="1:16">
      <c r="A27" s="40">
        <v>10</v>
      </c>
      <c r="B27" s="42"/>
      <c r="C27" s="44" t="s">
        <v>556</v>
      </c>
      <c r="D27" s="41" t="s">
        <v>60</v>
      </c>
      <c r="E27" s="43">
        <v>1</v>
      </c>
      <c r="F27" s="60"/>
      <c r="G27" s="60"/>
      <c r="H27" s="7"/>
      <c r="I27" s="7"/>
      <c r="J27" s="7"/>
      <c r="K27" s="7"/>
      <c r="L27" s="7"/>
      <c r="M27" s="7"/>
      <c r="N27" s="7"/>
      <c r="O27" s="7"/>
      <c r="P27" s="7"/>
    </row>
    <row r="28" spans="1:16" ht="220.5">
      <c r="A28" s="40">
        <v>11</v>
      </c>
      <c r="B28" s="42"/>
      <c r="C28" s="44" t="s">
        <v>557</v>
      </c>
      <c r="D28" s="41" t="s">
        <v>57</v>
      </c>
      <c r="E28" s="43">
        <v>1</v>
      </c>
      <c r="F28" s="60"/>
      <c r="G28" s="60"/>
      <c r="H28" s="7"/>
      <c r="I28" s="7"/>
      <c r="J28" s="7"/>
      <c r="K28" s="7"/>
      <c r="L28" s="7"/>
      <c r="M28" s="7"/>
      <c r="N28" s="7"/>
      <c r="O28" s="7"/>
      <c r="P28" s="7"/>
    </row>
    <row r="29" spans="1:16">
      <c r="A29" s="153" t="s">
        <v>558</v>
      </c>
      <c r="B29" s="153"/>
      <c r="C29" s="153"/>
      <c r="D29" s="153"/>
      <c r="E29" s="153"/>
      <c r="F29" s="153"/>
      <c r="G29" s="153"/>
      <c r="H29" s="153"/>
      <c r="I29" s="153"/>
      <c r="J29" s="153"/>
      <c r="K29" s="153"/>
      <c r="L29" s="153"/>
      <c r="M29" s="153"/>
      <c r="N29" s="153"/>
      <c r="O29" s="153"/>
      <c r="P29" s="154"/>
    </row>
    <row r="30" spans="1:16">
      <c r="A30" s="40">
        <v>13</v>
      </c>
      <c r="B30" s="42"/>
      <c r="C30" s="44" t="s">
        <v>559</v>
      </c>
      <c r="D30" s="41" t="s">
        <v>553</v>
      </c>
      <c r="E30" s="43">
        <v>41.2</v>
      </c>
      <c r="F30" s="60"/>
      <c r="G30" s="60"/>
      <c r="H30" s="7"/>
      <c r="I30" s="7"/>
      <c r="J30" s="7"/>
      <c r="K30" s="7"/>
      <c r="L30" s="7"/>
      <c r="M30" s="7"/>
      <c r="N30" s="7"/>
      <c r="O30" s="7"/>
      <c r="P30" s="7"/>
    </row>
    <row r="31" spans="1:16">
      <c r="A31" s="40">
        <v>14</v>
      </c>
      <c r="B31" s="42"/>
      <c r="C31" s="44" t="s">
        <v>560</v>
      </c>
      <c r="D31" s="41" t="s">
        <v>553</v>
      </c>
      <c r="E31" s="43">
        <v>43.1</v>
      </c>
      <c r="F31" s="60"/>
      <c r="G31" s="60"/>
      <c r="H31" s="7"/>
      <c r="I31" s="7"/>
      <c r="J31" s="7"/>
      <c r="K31" s="7"/>
      <c r="L31" s="7"/>
      <c r="M31" s="7"/>
      <c r="N31" s="7"/>
      <c r="O31" s="7"/>
      <c r="P31" s="7"/>
    </row>
    <row r="32" spans="1:16">
      <c r="A32" s="40">
        <v>15</v>
      </c>
      <c r="B32" s="42"/>
      <c r="C32" s="44" t="s">
        <v>561</v>
      </c>
      <c r="D32" s="41" t="s">
        <v>60</v>
      </c>
      <c r="E32" s="43">
        <v>19</v>
      </c>
      <c r="F32" s="60"/>
      <c r="G32" s="60"/>
      <c r="H32" s="7"/>
      <c r="I32" s="7"/>
      <c r="J32" s="7"/>
      <c r="K32" s="7"/>
      <c r="L32" s="7"/>
      <c r="M32" s="7"/>
      <c r="N32" s="7"/>
      <c r="O32" s="7"/>
      <c r="P32" s="7"/>
    </row>
    <row r="33" spans="1:16" ht="47.25">
      <c r="A33" s="40">
        <v>16</v>
      </c>
      <c r="B33" s="42"/>
      <c r="C33" s="44" t="s">
        <v>562</v>
      </c>
      <c r="D33" s="41" t="s">
        <v>60</v>
      </c>
      <c r="E33" s="43">
        <v>16</v>
      </c>
      <c r="F33" s="60"/>
      <c r="G33" s="60"/>
      <c r="H33" s="7"/>
      <c r="I33" s="70"/>
      <c r="J33" s="7"/>
      <c r="K33" s="7"/>
      <c r="L33" s="7"/>
      <c r="M33" s="7"/>
      <c r="N33" s="7"/>
      <c r="O33" s="7"/>
      <c r="P33" s="7"/>
    </row>
    <row r="34" spans="1:16" ht="47.25">
      <c r="A34" s="40">
        <v>17</v>
      </c>
      <c r="B34" s="42"/>
      <c r="C34" s="44" t="s">
        <v>563</v>
      </c>
      <c r="D34" s="41" t="s">
        <v>60</v>
      </c>
      <c r="E34" s="43">
        <v>3</v>
      </c>
      <c r="F34" s="60"/>
      <c r="G34" s="60"/>
      <c r="H34" s="7"/>
      <c r="I34" s="7"/>
      <c r="J34" s="7"/>
      <c r="K34" s="7"/>
      <c r="L34" s="7"/>
      <c r="M34" s="7"/>
      <c r="N34" s="7"/>
      <c r="O34" s="7"/>
      <c r="P34" s="7"/>
    </row>
    <row r="35" spans="1:16" ht="78.75">
      <c r="A35" s="40">
        <v>18</v>
      </c>
      <c r="B35" s="42"/>
      <c r="C35" s="44" t="s">
        <v>564</v>
      </c>
      <c r="D35" s="41" t="s">
        <v>60</v>
      </c>
      <c r="E35" s="43">
        <v>14</v>
      </c>
      <c r="F35" s="60"/>
      <c r="G35" s="60"/>
      <c r="H35" s="7"/>
      <c r="I35" s="7"/>
      <c r="J35" s="7"/>
      <c r="K35" s="7"/>
      <c r="L35" s="7"/>
      <c r="M35" s="7"/>
      <c r="N35" s="7"/>
      <c r="O35" s="7"/>
      <c r="P35" s="7"/>
    </row>
    <row r="36" spans="1:16" ht="78.75">
      <c r="A36" s="40">
        <v>19</v>
      </c>
      <c r="B36" s="42"/>
      <c r="C36" s="44" t="s">
        <v>565</v>
      </c>
      <c r="D36" s="41" t="s">
        <v>60</v>
      </c>
      <c r="E36" s="43">
        <v>1</v>
      </c>
      <c r="F36" s="60"/>
      <c r="G36" s="60"/>
      <c r="H36" s="7"/>
      <c r="I36" s="7"/>
      <c r="J36" s="7"/>
      <c r="K36" s="7"/>
      <c r="L36" s="7"/>
      <c r="M36" s="7"/>
      <c r="N36" s="7"/>
      <c r="O36" s="7"/>
      <c r="P36" s="7"/>
    </row>
    <row r="37" spans="1:16" ht="78.75">
      <c r="A37" s="40">
        <v>20</v>
      </c>
      <c r="B37" s="42"/>
      <c r="C37" s="44" t="s">
        <v>566</v>
      </c>
      <c r="D37" s="41" t="s">
        <v>60</v>
      </c>
      <c r="E37" s="43">
        <v>1</v>
      </c>
      <c r="F37" s="60"/>
      <c r="G37" s="60"/>
      <c r="H37" s="7"/>
      <c r="I37" s="70"/>
      <c r="J37" s="7"/>
      <c r="K37" s="7"/>
      <c r="L37" s="7"/>
      <c r="M37" s="7"/>
      <c r="N37" s="7"/>
      <c r="O37" s="7"/>
      <c r="P37" s="7"/>
    </row>
    <row r="38" spans="1:16" ht="126">
      <c r="A38" s="40">
        <v>21</v>
      </c>
      <c r="B38" s="42"/>
      <c r="C38" s="44" t="s">
        <v>567</v>
      </c>
      <c r="D38" s="41" t="s">
        <v>60</v>
      </c>
      <c r="E38" s="43">
        <v>1</v>
      </c>
      <c r="F38" s="60"/>
      <c r="G38" s="60"/>
      <c r="H38" s="7"/>
      <c r="I38" s="7"/>
      <c r="J38" s="7"/>
      <c r="K38" s="7"/>
      <c r="L38" s="7"/>
      <c r="M38" s="7"/>
      <c r="N38" s="7"/>
      <c r="O38" s="7"/>
      <c r="P38" s="7"/>
    </row>
    <row r="39" spans="1:16" ht="110.25">
      <c r="A39" s="40">
        <v>22</v>
      </c>
      <c r="B39" s="42"/>
      <c r="C39" s="44" t="s">
        <v>568</v>
      </c>
      <c r="D39" s="41" t="s">
        <v>60</v>
      </c>
      <c r="E39" s="43">
        <v>1</v>
      </c>
      <c r="F39" s="60"/>
      <c r="G39" s="60"/>
      <c r="H39" s="7"/>
      <c r="I39" s="7"/>
      <c r="J39" s="7"/>
      <c r="K39" s="7"/>
      <c r="L39" s="7"/>
      <c r="M39" s="7"/>
      <c r="N39" s="7"/>
      <c r="O39" s="7"/>
      <c r="P39" s="7"/>
    </row>
    <row r="40" spans="1:16">
      <c r="A40" s="153" t="s">
        <v>594</v>
      </c>
      <c r="B40" s="153"/>
      <c r="C40" s="153"/>
      <c r="D40" s="153"/>
      <c r="E40" s="153"/>
      <c r="F40" s="153"/>
      <c r="G40" s="153"/>
      <c r="H40" s="153"/>
      <c r="I40" s="153"/>
      <c r="J40" s="153"/>
      <c r="K40" s="153"/>
      <c r="L40" s="153"/>
      <c r="M40" s="153"/>
      <c r="N40" s="153"/>
      <c r="O40" s="153"/>
      <c r="P40" s="154"/>
    </row>
    <row r="41" spans="1:16">
      <c r="A41" s="40">
        <v>24</v>
      </c>
      <c r="B41" s="42"/>
      <c r="C41" s="44" t="s">
        <v>560</v>
      </c>
      <c r="D41" s="41" t="s">
        <v>553</v>
      </c>
      <c r="E41" s="43">
        <v>22.6</v>
      </c>
      <c r="F41" s="60"/>
      <c r="G41" s="60"/>
      <c r="H41" s="7"/>
      <c r="I41" s="7"/>
      <c r="J41" s="7"/>
      <c r="K41" s="7"/>
      <c r="L41" s="7"/>
      <c r="M41" s="7"/>
      <c r="N41" s="7"/>
      <c r="O41" s="7"/>
      <c r="P41" s="7"/>
    </row>
    <row r="42" spans="1:16">
      <c r="A42" s="40">
        <v>25</v>
      </c>
      <c r="B42" s="42"/>
      <c r="C42" s="44" t="s">
        <v>561</v>
      </c>
      <c r="D42" s="41" t="s">
        <v>60</v>
      </c>
      <c r="E42" s="43">
        <v>11</v>
      </c>
      <c r="F42" s="60"/>
      <c r="G42" s="60"/>
      <c r="H42" s="7"/>
      <c r="I42" s="7"/>
      <c r="J42" s="7"/>
      <c r="K42" s="7"/>
      <c r="L42" s="7"/>
      <c r="M42" s="7"/>
      <c r="N42" s="7"/>
      <c r="O42" s="7"/>
      <c r="P42" s="7"/>
    </row>
    <row r="43" spans="1:16" ht="47.25">
      <c r="A43" s="40">
        <v>26</v>
      </c>
      <c r="B43" s="42"/>
      <c r="C43" s="44" t="s">
        <v>562</v>
      </c>
      <c r="D43" s="41" t="s">
        <v>60</v>
      </c>
      <c r="E43" s="43">
        <v>9</v>
      </c>
      <c r="F43" s="60"/>
      <c r="G43" s="60"/>
      <c r="H43" s="7"/>
      <c r="I43" s="7"/>
      <c r="J43" s="7"/>
      <c r="K43" s="7"/>
      <c r="L43" s="7"/>
      <c r="M43" s="7"/>
      <c r="N43" s="7"/>
      <c r="O43" s="7"/>
      <c r="P43" s="7"/>
    </row>
    <row r="44" spans="1:16" ht="47.25">
      <c r="A44" s="40">
        <v>27</v>
      </c>
      <c r="B44" s="42"/>
      <c r="C44" s="44" t="s">
        <v>563</v>
      </c>
      <c r="D44" s="41" t="s">
        <v>60</v>
      </c>
      <c r="E44" s="43">
        <v>2</v>
      </c>
      <c r="F44" s="60"/>
      <c r="G44" s="60"/>
      <c r="H44" s="7"/>
      <c r="I44" s="7"/>
      <c r="J44" s="7"/>
      <c r="K44" s="7"/>
      <c r="L44" s="7"/>
      <c r="M44" s="7"/>
      <c r="N44" s="7"/>
      <c r="O44" s="7"/>
      <c r="P44" s="7"/>
    </row>
    <row r="45" spans="1:16" ht="31.5">
      <c r="A45" s="40">
        <v>28</v>
      </c>
      <c r="B45" s="42"/>
      <c r="C45" s="44" t="s">
        <v>587</v>
      </c>
      <c r="D45" s="41" t="s">
        <v>60</v>
      </c>
      <c r="E45" s="43">
        <v>1</v>
      </c>
      <c r="F45" s="60"/>
      <c r="G45" s="60"/>
      <c r="H45" s="7"/>
      <c r="I45" s="70"/>
      <c r="J45" s="7"/>
      <c r="K45" s="7"/>
      <c r="L45" s="7"/>
      <c r="M45" s="7"/>
      <c r="N45" s="7"/>
      <c r="O45" s="7"/>
      <c r="P45" s="7"/>
    </row>
    <row r="46" spans="1:16" ht="47.25">
      <c r="A46" s="40">
        <v>29</v>
      </c>
      <c r="B46" s="42"/>
      <c r="C46" s="44" t="s">
        <v>588</v>
      </c>
      <c r="D46" s="41" t="s">
        <v>60</v>
      </c>
      <c r="E46" s="43">
        <v>1</v>
      </c>
      <c r="F46" s="60"/>
      <c r="G46" s="60"/>
      <c r="H46" s="7"/>
      <c r="I46" s="70"/>
      <c r="J46" s="7"/>
      <c r="K46" s="7"/>
      <c r="L46" s="7"/>
      <c r="M46" s="7"/>
      <c r="N46" s="7"/>
      <c r="O46" s="7"/>
      <c r="P46" s="7"/>
    </row>
    <row r="47" spans="1:16" ht="94.5">
      <c r="A47" s="40">
        <v>30</v>
      </c>
      <c r="B47" s="42"/>
      <c r="C47" s="44" t="s">
        <v>589</v>
      </c>
      <c r="D47" s="41" t="s">
        <v>60</v>
      </c>
      <c r="E47" s="43">
        <v>6</v>
      </c>
      <c r="F47" s="60"/>
      <c r="G47" s="60"/>
      <c r="H47" s="7"/>
      <c r="I47" s="7"/>
      <c r="J47" s="7"/>
      <c r="K47" s="7"/>
      <c r="L47" s="7"/>
      <c r="M47" s="7"/>
      <c r="N47" s="7"/>
      <c r="O47" s="7"/>
      <c r="P47" s="7"/>
    </row>
    <row r="48" spans="1:16" ht="94.5">
      <c r="A48" s="40">
        <v>31</v>
      </c>
      <c r="B48" s="42"/>
      <c r="C48" s="44" t="s">
        <v>590</v>
      </c>
      <c r="D48" s="41" t="s">
        <v>60</v>
      </c>
      <c r="E48" s="43">
        <v>1</v>
      </c>
      <c r="F48" s="60"/>
      <c r="G48" s="60"/>
      <c r="H48" s="7"/>
      <c r="I48" s="7"/>
      <c r="J48" s="7"/>
      <c r="K48" s="7"/>
      <c r="L48" s="7"/>
      <c r="M48" s="7"/>
      <c r="N48" s="7"/>
      <c r="O48" s="7"/>
      <c r="P48" s="7"/>
    </row>
    <row r="49" spans="1:16" ht="94.5">
      <c r="A49" s="40">
        <v>32</v>
      </c>
      <c r="B49" s="42"/>
      <c r="C49" s="44" t="s">
        <v>591</v>
      </c>
      <c r="D49" s="41" t="s">
        <v>60</v>
      </c>
      <c r="E49" s="43">
        <v>2</v>
      </c>
      <c r="F49" s="60"/>
      <c r="G49" s="60"/>
      <c r="H49" s="7"/>
      <c r="I49" s="7"/>
      <c r="J49" s="7"/>
      <c r="K49" s="7"/>
      <c r="L49" s="7"/>
      <c r="M49" s="7"/>
      <c r="N49" s="7"/>
      <c r="O49" s="7"/>
      <c r="P49" s="7"/>
    </row>
    <row r="50" spans="1:16" ht="94.5">
      <c r="A50" s="40">
        <v>33</v>
      </c>
      <c r="B50" s="42"/>
      <c r="C50" s="44" t="s">
        <v>592</v>
      </c>
      <c r="D50" s="41" t="s">
        <v>60</v>
      </c>
      <c r="E50" s="43">
        <v>1</v>
      </c>
      <c r="F50" s="60"/>
      <c r="G50" s="60"/>
      <c r="H50" s="7"/>
      <c r="I50" s="7"/>
      <c r="J50" s="7"/>
      <c r="K50" s="7"/>
      <c r="L50" s="7"/>
      <c r="M50" s="7"/>
      <c r="N50" s="7"/>
      <c r="O50" s="7"/>
      <c r="P50" s="7"/>
    </row>
    <row r="51" spans="1:16" ht="110.25">
      <c r="A51" s="40">
        <v>34</v>
      </c>
      <c r="B51" s="42"/>
      <c r="C51" s="44" t="s">
        <v>593</v>
      </c>
      <c r="D51" s="41" t="s">
        <v>60</v>
      </c>
      <c r="E51" s="43">
        <v>1</v>
      </c>
      <c r="F51" s="60"/>
      <c r="G51" s="60"/>
      <c r="H51" s="7"/>
      <c r="I51" s="7"/>
      <c r="J51" s="7"/>
      <c r="K51" s="7"/>
      <c r="L51" s="7"/>
      <c r="M51" s="7"/>
      <c r="N51" s="7"/>
      <c r="O51" s="7"/>
      <c r="P51" s="7"/>
    </row>
    <row r="52" spans="1:16">
      <c r="A52" s="153" t="s">
        <v>569</v>
      </c>
      <c r="B52" s="153"/>
      <c r="C52" s="153"/>
      <c r="D52" s="153"/>
      <c r="E52" s="153"/>
      <c r="F52" s="153"/>
      <c r="G52" s="153"/>
      <c r="H52" s="153"/>
      <c r="I52" s="153"/>
      <c r="J52" s="153"/>
      <c r="K52" s="153"/>
      <c r="L52" s="153"/>
      <c r="M52" s="153"/>
      <c r="N52" s="153"/>
      <c r="O52" s="153"/>
      <c r="P52" s="154"/>
    </row>
    <row r="53" spans="1:16">
      <c r="A53" s="40">
        <v>36</v>
      </c>
      <c r="B53" s="42"/>
      <c r="C53" s="44" t="s">
        <v>559</v>
      </c>
      <c r="D53" s="41" t="s">
        <v>553</v>
      </c>
      <c r="E53" s="43">
        <v>20.7</v>
      </c>
      <c r="F53" s="60"/>
      <c r="G53" s="60"/>
      <c r="H53" s="7"/>
      <c r="I53" s="7"/>
      <c r="J53" s="7"/>
      <c r="K53" s="7"/>
      <c r="L53" s="7"/>
      <c r="M53" s="7"/>
      <c r="N53" s="7"/>
      <c r="O53" s="7"/>
      <c r="P53" s="7"/>
    </row>
    <row r="54" spans="1:16">
      <c r="A54" s="40">
        <v>37</v>
      </c>
      <c r="B54" s="42"/>
      <c r="C54" s="44" t="s">
        <v>560</v>
      </c>
      <c r="D54" s="41" t="s">
        <v>553</v>
      </c>
      <c r="E54" s="43">
        <v>14.15</v>
      </c>
      <c r="F54" s="60"/>
      <c r="G54" s="60"/>
      <c r="H54" s="7"/>
      <c r="I54" s="7"/>
      <c r="J54" s="7"/>
      <c r="K54" s="7"/>
      <c r="L54" s="7"/>
      <c r="M54" s="7"/>
      <c r="N54" s="7"/>
      <c r="O54" s="7"/>
      <c r="P54" s="7"/>
    </row>
    <row r="55" spans="1:16">
      <c r="A55" s="40">
        <v>38</v>
      </c>
      <c r="B55" s="42"/>
      <c r="C55" s="44" t="s">
        <v>561</v>
      </c>
      <c r="D55" s="41" t="s">
        <v>60</v>
      </c>
      <c r="E55" s="43">
        <v>14</v>
      </c>
      <c r="F55" s="60"/>
      <c r="G55" s="60"/>
      <c r="H55" s="7"/>
      <c r="I55" s="7"/>
      <c r="J55" s="7"/>
      <c r="K55" s="7"/>
      <c r="L55" s="7"/>
      <c r="M55" s="7"/>
      <c r="N55" s="7"/>
      <c r="O55" s="7"/>
      <c r="P55" s="7"/>
    </row>
    <row r="56" spans="1:16" ht="47.25">
      <c r="A56" s="40">
        <v>39</v>
      </c>
      <c r="B56" s="42"/>
      <c r="C56" s="44" t="s">
        <v>562</v>
      </c>
      <c r="D56" s="41" t="s">
        <v>60</v>
      </c>
      <c r="E56" s="43">
        <v>10</v>
      </c>
      <c r="F56" s="60"/>
      <c r="G56" s="60"/>
      <c r="H56" s="7"/>
      <c r="I56" s="7"/>
      <c r="J56" s="7"/>
      <c r="K56" s="7"/>
      <c r="L56" s="7"/>
      <c r="M56" s="7"/>
      <c r="N56" s="7"/>
      <c r="O56" s="7"/>
      <c r="P56" s="7"/>
    </row>
    <row r="57" spans="1:16" ht="47.25">
      <c r="A57" s="40">
        <v>40</v>
      </c>
      <c r="B57" s="42"/>
      <c r="C57" s="44" t="s">
        <v>563</v>
      </c>
      <c r="D57" s="41" t="s">
        <v>60</v>
      </c>
      <c r="E57" s="43">
        <v>4</v>
      </c>
      <c r="F57" s="60"/>
      <c r="G57" s="60"/>
      <c r="H57" s="7"/>
      <c r="I57" s="7"/>
      <c r="J57" s="7"/>
      <c r="K57" s="7"/>
      <c r="L57" s="7"/>
      <c r="M57" s="7"/>
      <c r="N57" s="7"/>
      <c r="O57" s="7"/>
      <c r="P57" s="7"/>
    </row>
    <row r="58" spans="1:16" ht="78.75">
      <c r="A58" s="40">
        <v>41</v>
      </c>
      <c r="B58" s="42"/>
      <c r="C58" s="44" t="s">
        <v>564</v>
      </c>
      <c r="D58" s="41" t="s">
        <v>60</v>
      </c>
      <c r="E58" s="43">
        <v>5</v>
      </c>
      <c r="F58" s="60"/>
      <c r="G58" s="60"/>
      <c r="H58" s="7"/>
      <c r="I58" s="7"/>
      <c r="J58" s="7"/>
      <c r="K58" s="7"/>
      <c r="L58" s="7"/>
      <c r="M58" s="7"/>
      <c r="N58" s="7"/>
      <c r="O58" s="7"/>
      <c r="P58" s="7"/>
    </row>
    <row r="59" spans="1:16" ht="78.75">
      <c r="A59" s="40">
        <v>42</v>
      </c>
      <c r="B59" s="42"/>
      <c r="C59" s="44" t="s">
        <v>570</v>
      </c>
      <c r="D59" s="41" t="s">
        <v>60</v>
      </c>
      <c r="E59" s="43">
        <v>5</v>
      </c>
      <c r="F59" s="60"/>
      <c r="G59" s="60"/>
      <c r="H59" s="7"/>
      <c r="I59" s="7"/>
      <c r="J59" s="7"/>
      <c r="K59" s="7"/>
      <c r="L59" s="7"/>
      <c r="M59" s="7"/>
      <c r="N59" s="7"/>
      <c r="O59" s="7"/>
      <c r="P59" s="7"/>
    </row>
    <row r="60" spans="1:16" ht="78.75">
      <c r="A60" s="40">
        <v>43</v>
      </c>
      <c r="B60" s="42"/>
      <c r="C60" s="44" t="s">
        <v>571</v>
      </c>
      <c r="D60" s="41" t="s">
        <v>60</v>
      </c>
      <c r="E60" s="43">
        <v>1</v>
      </c>
      <c r="F60" s="60"/>
      <c r="G60" s="60"/>
      <c r="H60" s="7"/>
      <c r="I60" s="7"/>
      <c r="J60" s="7"/>
      <c r="K60" s="7"/>
      <c r="L60" s="7"/>
      <c r="M60" s="7"/>
      <c r="N60" s="7"/>
      <c r="O60" s="7"/>
      <c r="P60" s="7"/>
    </row>
    <row r="61" spans="1:16" ht="110.25">
      <c r="A61" s="40">
        <v>44</v>
      </c>
      <c r="B61" s="42"/>
      <c r="C61" s="44" t="s">
        <v>572</v>
      </c>
      <c r="D61" s="41" t="s">
        <v>60</v>
      </c>
      <c r="E61" s="43">
        <v>1</v>
      </c>
      <c r="F61" s="60"/>
      <c r="G61" s="60"/>
      <c r="H61" s="7"/>
      <c r="I61" s="7"/>
      <c r="J61" s="7"/>
      <c r="K61" s="7"/>
      <c r="L61" s="7"/>
      <c r="M61" s="7"/>
      <c r="N61" s="7"/>
      <c r="O61" s="7"/>
      <c r="P61" s="7"/>
    </row>
    <row r="62" spans="1:16" ht="110.25">
      <c r="A62" s="40">
        <v>45</v>
      </c>
      <c r="B62" s="42"/>
      <c r="C62" s="44" t="s">
        <v>573</v>
      </c>
      <c r="D62" s="41" t="s">
        <v>60</v>
      </c>
      <c r="E62" s="43">
        <v>1</v>
      </c>
      <c r="F62" s="60"/>
      <c r="G62" s="60"/>
      <c r="H62" s="7"/>
      <c r="I62" s="7"/>
      <c r="J62" s="7"/>
      <c r="K62" s="7"/>
      <c r="L62" s="7"/>
      <c r="M62" s="7"/>
      <c r="N62" s="7"/>
      <c r="O62" s="7"/>
      <c r="P62" s="7"/>
    </row>
    <row r="63" spans="1:16">
      <c r="A63" s="153" t="s">
        <v>574</v>
      </c>
      <c r="B63" s="153"/>
      <c r="C63" s="153"/>
      <c r="D63" s="153"/>
      <c r="E63" s="153"/>
      <c r="F63" s="153"/>
      <c r="G63" s="153"/>
      <c r="H63" s="153"/>
      <c r="I63" s="153"/>
      <c r="J63" s="153"/>
      <c r="K63" s="153"/>
      <c r="L63" s="153"/>
      <c r="M63" s="153"/>
      <c r="N63" s="153"/>
      <c r="O63" s="153"/>
      <c r="P63" s="154"/>
    </row>
    <row r="64" spans="1:16">
      <c r="A64" s="40">
        <v>47</v>
      </c>
      <c r="B64" s="42"/>
      <c r="C64" s="44" t="s">
        <v>575</v>
      </c>
      <c r="D64" s="41" t="s">
        <v>553</v>
      </c>
      <c r="E64" s="43">
        <v>161.19999999999999</v>
      </c>
      <c r="F64" s="60"/>
      <c r="G64" s="60"/>
      <c r="H64" s="7"/>
      <c r="I64" s="7"/>
      <c r="J64" s="7"/>
      <c r="K64" s="7"/>
      <c r="L64" s="7"/>
      <c r="M64" s="7"/>
      <c r="N64" s="7"/>
      <c r="O64" s="7"/>
      <c r="P64" s="7"/>
    </row>
    <row r="65" spans="1:16">
      <c r="A65" s="40">
        <v>48</v>
      </c>
      <c r="B65" s="42"/>
      <c r="C65" s="44" t="s">
        <v>560</v>
      </c>
      <c r="D65" s="41" t="s">
        <v>553</v>
      </c>
      <c r="E65" s="43">
        <v>162.6</v>
      </c>
      <c r="F65" s="60"/>
      <c r="G65" s="60"/>
      <c r="H65" s="7"/>
      <c r="I65" s="7"/>
      <c r="J65" s="7"/>
      <c r="K65" s="7"/>
      <c r="L65" s="7"/>
      <c r="M65" s="7"/>
      <c r="N65" s="7"/>
      <c r="O65" s="7"/>
      <c r="P65" s="7"/>
    </row>
    <row r="66" spans="1:16">
      <c r="A66" s="40">
        <v>49</v>
      </c>
      <c r="B66" s="42"/>
      <c r="C66" s="44" t="s">
        <v>561</v>
      </c>
      <c r="D66" s="41" t="s">
        <v>60</v>
      </c>
      <c r="E66" s="43">
        <v>68</v>
      </c>
      <c r="F66" s="60"/>
      <c r="G66" s="60"/>
      <c r="H66" s="7"/>
      <c r="I66" s="7"/>
      <c r="J66" s="7"/>
      <c r="K66" s="7"/>
      <c r="L66" s="7"/>
      <c r="M66" s="7"/>
      <c r="N66" s="7"/>
      <c r="O66" s="7"/>
      <c r="P66" s="7"/>
    </row>
    <row r="67" spans="1:16" ht="47.25">
      <c r="A67" s="40">
        <v>50</v>
      </c>
      <c r="B67" s="42"/>
      <c r="C67" s="44" t="s">
        <v>562</v>
      </c>
      <c r="D67" s="41" t="s">
        <v>60</v>
      </c>
      <c r="E67" s="43">
        <v>65</v>
      </c>
      <c r="F67" s="60"/>
      <c r="G67" s="60"/>
      <c r="H67" s="7"/>
      <c r="I67" s="7"/>
      <c r="J67" s="7"/>
      <c r="K67" s="7"/>
      <c r="L67" s="7"/>
      <c r="M67" s="7"/>
      <c r="N67" s="7"/>
      <c r="O67" s="7"/>
      <c r="P67" s="7"/>
    </row>
    <row r="68" spans="1:16" ht="47.25">
      <c r="A68" s="40">
        <v>51</v>
      </c>
      <c r="B68" s="42"/>
      <c r="C68" s="44" t="s">
        <v>563</v>
      </c>
      <c r="D68" s="41" t="s">
        <v>60</v>
      </c>
      <c r="E68" s="43">
        <v>3</v>
      </c>
      <c r="F68" s="60"/>
      <c r="G68" s="60"/>
      <c r="H68" s="7"/>
      <c r="I68" s="7"/>
      <c r="J68" s="7"/>
      <c r="K68" s="7"/>
      <c r="L68" s="7"/>
      <c r="M68" s="7"/>
      <c r="N68" s="7"/>
      <c r="O68" s="7"/>
      <c r="P68" s="7"/>
    </row>
    <row r="69" spans="1:16" ht="78.75">
      <c r="A69" s="40">
        <v>52</v>
      </c>
      <c r="B69" s="42"/>
      <c r="C69" s="44" t="s">
        <v>564</v>
      </c>
      <c r="D69" s="41" t="s">
        <v>60</v>
      </c>
      <c r="E69" s="43">
        <v>51</v>
      </c>
      <c r="F69" s="60"/>
      <c r="G69" s="60"/>
      <c r="H69" s="7"/>
      <c r="I69" s="7"/>
      <c r="J69" s="7"/>
      <c r="K69" s="7"/>
      <c r="L69" s="7"/>
      <c r="M69" s="7"/>
      <c r="N69" s="7"/>
      <c r="O69" s="7"/>
      <c r="P69" s="7"/>
    </row>
    <row r="70" spans="1:16" ht="78.75">
      <c r="A70" s="40">
        <v>53</v>
      </c>
      <c r="B70" s="42"/>
      <c r="C70" s="44" t="s">
        <v>576</v>
      </c>
      <c r="D70" s="41" t="s">
        <v>60</v>
      </c>
      <c r="E70" s="43">
        <v>2</v>
      </c>
      <c r="F70" s="60"/>
      <c r="G70" s="60"/>
      <c r="H70" s="7"/>
      <c r="I70" s="7"/>
      <c r="J70" s="7"/>
      <c r="K70" s="7"/>
      <c r="L70" s="7"/>
      <c r="M70" s="7"/>
      <c r="N70" s="7"/>
      <c r="O70" s="7"/>
      <c r="P70" s="7"/>
    </row>
    <row r="71" spans="1:16" ht="78.75">
      <c r="A71" s="40">
        <v>54</v>
      </c>
      <c r="B71" s="42"/>
      <c r="C71" s="44" t="s">
        <v>577</v>
      </c>
      <c r="D71" s="41" t="s">
        <v>60</v>
      </c>
      <c r="E71" s="43">
        <v>1</v>
      </c>
      <c r="F71" s="60"/>
      <c r="G71" s="60"/>
      <c r="H71" s="7"/>
      <c r="I71" s="7"/>
      <c r="J71" s="7"/>
      <c r="K71" s="7"/>
      <c r="L71" s="7"/>
      <c r="M71" s="7"/>
      <c r="N71" s="7"/>
      <c r="O71" s="7"/>
      <c r="P71" s="7"/>
    </row>
    <row r="72" spans="1:16" ht="78.75">
      <c r="A72" s="40">
        <v>55</v>
      </c>
      <c r="B72" s="42"/>
      <c r="C72" s="44" t="s">
        <v>578</v>
      </c>
      <c r="D72" s="41" t="s">
        <v>60</v>
      </c>
      <c r="E72" s="43">
        <v>5</v>
      </c>
      <c r="F72" s="60"/>
      <c r="G72" s="60"/>
      <c r="H72" s="7"/>
      <c r="I72" s="7"/>
      <c r="J72" s="7"/>
      <c r="K72" s="7"/>
      <c r="L72" s="7"/>
      <c r="M72" s="7"/>
      <c r="N72" s="7"/>
      <c r="O72" s="7"/>
      <c r="P72" s="7"/>
    </row>
    <row r="73" spans="1:16" ht="78.75">
      <c r="A73" s="40">
        <v>56</v>
      </c>
      <c r="B73" s="42"/>
      <c r="C73" s="44" t="s">
        <v>579</v>
      </c>
      <c r="D73" s="41" t="s">
        <v>60</v>
      </c>
      <c r="E73" s="43">
        <v>1</v>
      </c>
      <c r="F73" s="60"/>
      <c r="G73" s="60"/>
      <c r="H73" s="7"/>
      <c r="I73" s="7"/>
      <c r="J73" s="7"/>
      <c r="K73" s="7"/>
      <c r="L73" s="7"/>
      <c r="M73" s="7"/>
      <c r="N73" s="7"/>
      <c r="O73" s="7"/>
      <c r="P73" s="7"/>
    </row>
    <row r="74" spans="1:16" ht="78.75">
      <c r="A74" s="40">
        <v>57</v>
      </c>
      <c r="B74" s="42"/>
      <c r="C74" s="44" t="s">
        <v>571</v>
      </c>
      <c r="D74" s="41" t="s">
        <v>60</v>
      </c>
      <c r="E74" s="43">
        <v>4</v>
      </c>
      <c r="F74" s="60"/>
      <c r="G74" s="60"/>
      <c r="H74" s="7"/>
      <c r="I74" s="7"/>
      <c r="J74" s="7"/>
      <c r="K74" s="7"/>
      <c r="L74" s="7"/>
      <c r="M74" s="7"/>
      <c r="N74" s="7"/>
      <c r="O74" s="7"/>
      <c r="P74" s="7"/>
    </row>
    <row r="75" spans="1:16" ht="78.75">
      <c r="A75" s="40">
        <v>58</v>
      </c>
      <c r="B75" s="42"/>
      <c r="C75" s="44" t="s">
        <v>566</v>
      </c>
      <c r="D75" s="41" t="s">
        <v>60</v>
      </c>
      <c r="E75" s="43">
        <v>1</v>
      </c>
      <c r="F75" s="60"/>
      <c r="G75" s="60"/>
      <c r="H75" s="7"/>
      <c r="I75" s="7"/>
      <c r="J75" s="7"/>
      <c r="K75" s="7"/>
      <c r="L75" s="7"/>
      <c r="M75" s="7"/>
      <c r="N75" s="7"/>
      <c r="O75" s="7"/>
      <c r="P75" s="7"/>
    </row>
    <row r="76" spans="1:16" ht="78.75">
      <c r="A76" s="40">
        <v>59</v>
      </c>
      <c r="B76" s="42"/>
      <c r="C76" s="44" t="s">
        <v>580</v>
      </c>
      <c r="D76" s="41" t="s">
        <v>60</v>
      </c>
      <c r="E76" s="43">
        <v>1</v>
      </c>
      <c r="F76" s="60"/>
      <c r="G76" s="60"/>
      <c r="H76" s="7"/>
      <c r="I76" s="7"/>
      <c r="J76" s="7"/>
      <c r="K76" s="7"/>
      <c r="L76" s="7"/>
      <c r="M76" s="7"/>
      <c r="N76" s="7"/>
      <c r="O76" s="7"/>
      <c r="P76" s="7"/>
    </row>
    <row r="77" spans="1:16" ht="126">
      <c r="A77" s="40">
        <v>60</v>
      </c>
      <c r="B77" s="42"/>
      <c r="C77" s="44" t="s">
        <v>581</v>
      </c>
      <c r="D77" s="41" t="s">
        <v>60</v>
      </c>
      <c r="E77" s="43">
        <v>1</v>
      </c>
      <c r="F77" s="60"/>
      <c r="G77" s="60"/>
      <c r="H77" s="7"/>
      <c r="I77" s="7"/>
      <c r="J77" s="7"/>
      <c r="K77" s="7"/>
      <c r="L77" s="7"/>
      <c r="M77" s="7"/>
      <c r="N77" s="7"/>
      <c r="O77" s="7"/>
      <c r="P77" s="7"/>
    </row>
    <row r="78" spans="1:16" ht="110.25">
      <c r="A78" s="40">
        <v>61</v>
      </c>
      <c r="B78" s="42"/>
      <c r="C78" s="44" t="s">
        <v>573</v>
      </c>
      <c r="D78" s="41" t="s">
        <v>60</v>
      </c>
      <c r="E78" s="43">
        <v>1</v>
      </c>
      <c r="F78" s="60"/>
      <c r="G78" s="60"/>
      <c r="H78" s="7"/>
      <c r="I78" s="7"/>
      <c r="J78" s="7"/>
      <c r="K78" s="7"/>
      <c r="L78" s="7"/>
      <c r="M78" s="7"/>
      <c r="N78" s="7"/>
      <c r="O78" s="7"/>
      <c r="P78" s="7"/>
    </row>
    <row r="79" spans="1:16">
      <c r="A79" s="153" t="s">
        <v>582</v>
      </c>
      <c r="B79" s="153"/>
      <c r="C79" s="153"/>
      <c r="D79" s="153"/>
      <c r="E79" s="153"/>
      <c r="F79" s="153"/>
      <c r="G79" s="153"/>
      <c r="H79" s="153"/>
      <c r="I79" s="153"/>
      <c r="J79" s="153"/>
      <c r="K79" s="153"/>
      <c r="L79" s="153"/>
      <c r="M79" s="153"/>
      <c r="N79" s="153"/>
      <c r="O79" s="153"/>
      <c r="P79" s="154"/>
    </row>
    <row r="80" spans="1:16">
      <c r="A80" s="40">
        <v>63</v>
      </c>
      <c r="B80" s="42"/>
      <c r="C80" s="44" t="s">
        <v>575</v>
      </c>
      <c r="D80" s="41" t="s">
        <v>553</v>
      </c>
      <c r="E80" s="43">
        <v>9</v>
      </c>
      <c r="F80" s="60"/>
      <c r="G80" s="60"/>
      <c r="H80" s="7"/>
      <c r="I80" s="7"/>
      <c r="J80" s="7"/>
      <c r="K80" s="7"/>
      <c r="L80" s="7"/>
      <c r="M80" s="7"/>
      <c r="N80" s="7"/>
      <c r="O80" s="7"/>
      <c r="P80" s="7"/>
    </row>
    <row r="81" spans="1:16">
      <c r="A81" s="40">
        <v>64</v>
      </c>
      <c r="B81" s="42"/>
      <c r="C81" s="44" t="s">
        <v>583</v>
      </c>
      <c r="D81" s="41" t="s">
        <v>60</v>
      </c>
      <c r="E81" s="43">
        <v>4</v>
      </c>
      <c r="F81" s="60"/>
      <c r="G81" s="60"/>
      <c r="H81" s="7"/>
      <c r="I81" s="7"/>
      <c r="J81" s="7"/>
      <c r="K81" s="7"/>
      <c r="L81" s="7"/>
      <c r="M81" s="7"/>
      <c r="N81" s="7"/>
      <c r="O81" s="7"/>
      <c r="P81" s="7"/>
    </row>
    <row r="82" spans="1:16" ht="283.5">
      <c r="A82" s="40">
        <v>65</v>
      </c>
      <c r="B82" s="42"/>
      <c r="C82" s="44" t="s">
        <v>584</v>
      </c>
      <c r="D82" s="41" t="s">
        <v>57</v>
      </c>
      <c r="E82" s="43">
        <v>4</v>
      </c>
      <c r="F82" s="60"/>
      <c r="G82" s="60"/>
      <c r="H82" s="7"/>
      <c r="I82" s="7"/>
      <c r="J82" s="7"/>
      <c r="K82" s="7"/>
      <c r="L82" s="7"/>
      <c r="M82" s="7"/>
      <c r="N82" s="7"/>
      <c r="O82" s="7"/>
      <c r="P82" s="7"/>
    </row>
    <row r="83" spans="1:16" ht="63">
      <c r="A83" s="40">
        <v>66</v>
      </c>
      <c r="B83" s="42"/>
      <c r="C83" s="44" t="s">
        <v>585</v>
      </c>
      <c r="D83" s="41" t="s">
        <v>60</v>
      </c>
      <c r="E83" s="43">
        <v>34</v>
      </c>
      <c r="F83" s="60"/>
      <c r="G83" s="60"/>
      <c r="H83" s="7"/>
      <c r="I83" s="7"/>
      <c r="J83" s="7"/>
      <c r="K83" s="7"/>
      <c r="L83" s="7"/>
      <c r="M83" s="7"/>
      <c r="N83" s="7"/>
      <c r="O83" s="7"/>
      <c r="P83" s="7"/>
    </row>
    <row r="84" spans="1:16" ht="63">
      <c r="A84" s="40">
        <v>67</v>
      </c>
      <c r="B84" s="42"/>
      <c r="C84" s="44" t="s">
        <v>586</v>
      </c>
      <c r="D84" s="41" t="s">
        <v>60</v>
      </c>
      <c r="E84" s="43">
        <v>18</v>
      </c>
      <c r="F84" s="60"/>
      <c r="G84" s="60"/>
      <c r="H84" s="7"/>
      <c r="I84" s="7"/>
      <c r="J84" s="7"/>
      <c r="K84" s="7"/>
      <c r="L84" s="7"/>
      <c r="M84" s="7"/>
      <c r="N84" s="7"/>
      <c r="O84" s="7"/>
      <c r="P84" s="7"/>
    </row>
    <row r="85" spans="1:16">
      <c r="A85" s="151"/>
      <c r="B85" s="151"/>
      <c r="C85" s="151"/>
      <c r="D85" s="151"/>
      <c r="E85" s="151"/>
      <c r="F85" s="151"/>
      <c r="G85" s="151"/>
      <c r="H85" s="151"/>
      <c r="I85" s="151"/>
      <c r="J85" s="151"/>
      <c r="K85" s="151"/>
      <c r="L85" s="151"/>
      <c r="M85" s="151"/>
      <c r="N85" s="151"/>
      <c r="O85" s="151"/>
      <c r="P85" s="151"/>
    </row>
    <row r="86" spans="1:16">
      <c r="A86" s="152" t="s">
        <v>44</v>
      </c>
      <c r="B86" s="152"/>
      <c r="C86" s="152"/>
      <c r="D86" s="152"/>
      <c r="E86" s="152"/>
      <c r="F86" s="152"/>
      <c r="G86" s="152"/>
      <c r="H86" s="152"/>
      <c r="I86" s="152"/>
      <c r="J86" s="152"/>
      <c r="K86" s="13"/>
      <c r="L86" s="8">
        <f>SUM(L18:L85)</f>
        <v>0</v>
      </c>
      <c r="M86" s="8">
        <f>SUM(M18:M85)</f>
        <v>0</v>
      </c>
      <c r="N86" s="8">
        <f>SUM(N18:N85)</f>
        <v>0</v>
      </c>
      <c r="O86" s="8">
        <f>SUM(O18:O85)</f>
        <v>0</v>
      </c>
      <c r="P86" s="8">
        <f>SUM(P18:P85)</f>
        <v>0</v>
      </c>
    </row>
    <row r="87" spans="1:16">
      <c r="A87" s="9"/>
      <c r="B87" s="9"/>
      <c r="C87" s="9"/>
      <c r="D87" s="9"/>
      <c r="E87" s="9"/>
      <c r="F87" s="9"/>
      <c r="G87" s="9"/>
      <c r="H87" s="9"/>
      <c r="I87" s="9"/>
      <c r="J87" s="9"/>
      <c r="K87" s="10"/>
      <c r="L87" s="11"/>
      <c r="M87" s="11"/>
      <c r="N87" s="11"/>
      <c r="O87" s="11"/>
      <c r="P87" s="12"/>
    </row>
    <row r="88" spans="1:16">
      <c r="A88" s="25" t="str">
        <f>KT!A24</f>
        <v xml:space="preserve">Sastādīja: </v>
      </c>
      <c r="C88" s="26"/>
      <c r="D88" s="26" t="str">
        <f>KT!C28</f>
        <v>2024. gada ____________</v>
      </c>
      <c r="E88" s="26"/>
      <c r="F88" s="26"/>
      <c r="G88" s="26"/>
      <c r="H88" s="26"/>
    </row>
    <row r="89" spans="1:16">
      <c r="A89" s="25" t="s">
        <v>39</v>
      </c>
      <c r="C89" s="26"/>
      <c r="D89" s="26"/>
      <c r="E89" s="26"/>
      <c r="F89" s="26"/>
      <c r="G89" s="26"/>
      <c r="H89" s="26"/>
    </row>
    <row r="90" spans="1:16">
      <c r="A90" s="25"/>
      <c r="C90" s="26"/>
      <c r="D90" s="26"/>
      <c r="E90" s="26"/>
      <c r="F90" s="26"/>
      <c r="G90" s="26"/>
      <c r="H90" s="26"/>
    </row>
    <row r="91" spans="1:16">
      <c r="A91" s="27"/>
      <c r="C91" s="26"/>
      <c r="D91" s="26"/>
      <c r="E91" s="26"/>
      <c r="F91" s="26"/>
      <c r="G91" s="26"/>
      <c r="H91" s="26"/>
    </row>
    <row r="92" spans="1:16">
      <c r="A92" s="25" t="str">
        <f>KT!A28</f>
        <v xml:space="preserve">Pārbaudīja: </v>
      </c>
      <c r="C92" s="26"/>
      <c r="D92" s="26" t="str">
        <f>KT!C28</f>
        <v>2024. gada ____________</v>
      </c>
      <c r="E92" s="26"/>
      <c r="F92" s="26"/>
      <c r="G92" s="26"/>
      <c r="H92" s="26"/>
    </row>
    <row r="93" spans="1:16">
      <c r="A93" s="25" t="s">
        <v>40</v>
      </c>
      <c r="C93" s="26"/>
      <c r="D93" s="26"/>
      <c r="E93" s="26"/>
      <c r="F93" s="26"/>
      <c r="G93" s="26"/>
      <c r="H93" s="26"/>
    </row>
    <row r="94" spans="1:16">
      <c r="A94" s="25" t="str">
        <f>KT!A30</f>
        <v>Sertifikāta Nr.:</v>
      </c>
      <c r="C94" s="26"/>
      <c r="D94" s="26"/>
      <c r="E94" s="26"/>
      <c r="F94" s="26"/>
      <c r="G94" s="26"/>
      <c r="H94" s="26"/>
    </row>
    <row r="95" spans="1:16">
      <c r="B95" s="28"/>
      <c r="C95" s="26"/>
      <c r="D95" s="26"/>
      <c r="E95" s="26"/>
      <c r="F95" s="26"/>
      <c r="G95" s="26"/>
      <c r="H95" s="26"/>
    </row>
    <row r="96" spans="1:16">
      <c r="B96" s="29"/>
      <c r="C96" s="30"/>
      <c r="D96" s="29"/>
      <c r="F96" s="30"/>
      <c r="H96" s="26"/>
    </row>
  </sheetData>
  <autoFilter ref="A14:P84">
    <filterColumn colId="5" showButton="0"/>
    <filterColumn colId="6" showButton="0"/>
    <filterColumn colId="7" showButton="0"/>
    <filterColumn colId="8" showButton="0"/>
    <filterColumn colId="9" showButton="0"/>
    <filterColumn colId="11" showButton="0"/>
    <filterColumn colId="12" showButton="0"/>
    <filterColumn colId="13" showButton="0"/>
    <filterColumn colId="14" showButton="0"/>
  </autoFilter>
  <mergeCells count="21">
    <mergeCell ref="L14:P14"/>
    <mergeCell ref="A16:P16"/>
    <mergeCell ref="A2:P2"/>
    <mergeCell ref="A3:P3"/>
    <mergeCell ref="A4:P4"/>
    <mergeCell ref="M11:N11"/>
    <mergeCell ref="A14:A15"/>
    <mergeCell ref="B14:B15"/>
    <mergeCell ref="C14:C15"/>
    <mergeCell ref="D14:D15"/>
    <mergeCell ref="E14:E15"/>
    <mergeCell ref="F14:K14"/>
    <mergeCell ref="A85:P85"/>
    <mergeCell ref="A86:J86"/>
    <mergeCell ref="A17:P17"/>
    <mergeCell ref="A25:P25"/>
    <mergeCell ref="A29:P29"/>
    <mergeCell ref="A52:P52"/>
    <mergeCell ref="A63:P63"/>
    <mergeCell ref="A79:P79"/>
    <mergeCell ref="A40:P40"/>
  </mergeCells>
  <pageMargins left="0.7" right="0.7" top="0.75" bottom="0.75" header="0.3" footer="0.3"/>
  <pageSetup paperSize="9" scale="5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66"/>
  <sheetViews>
    <sheetView view="pageBreakPreview" zoomScale="85" zoomScaleNormal="85" zoomScaleSheetLayoutView="85" workbookViewId="0">
      <selection activeCell="A17" sqref="A17"/>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7" width="9.5703125" style="3" customWidth="1"/>
    <col min="8" max="8" width="11" style="3" customWidth="1"/>
    <col min="9" max="9" width="11.28515625" style="3" customWidth="1"/>
    <col min="10" max="10" width="9.5703125" style="3" customWidth="1"/>
    <col min="11" max="11" width="11.28515625" style="3" customWidth="1"/>
    <col min="12" max="16" width="14.85546875" style="3" customWidth="1"/>
    <col min="17" max="22" width="9.140625" style="3"/>
    <col min="23" max="23" width="10.7109375" style="3" bestFit="1" customWidth="1"/>
    <col min="24" max="16384" width="9.140625" style="3"/>
  </cols>
  <sheetData>
    <row r="2" spans="1:16">
      <c r="A2" s="158" t="s">
        <v>49</v>
      </c>
      <c r="B2" s="158"/>
      <c r="C2" s="158"/>
      <c r="D2" s="158"/>
      <c r="E2" s="158"/>
      <c r="F2" s="158"/>
      <c r="G2" s="158"/>
      <c r="H2" s="158"/>
      <c r="I2" s="158"/>
      <c r="J2" s="158"/>
      <c r="K2" s="158"/>
      <c r="L2" s="158"/>
      <c r="M2" s="158"/>
      <c r="N2" s="158"/>
      <c r="O2" s="158"/>
      <c r="P2" s="158"/>
    </row>
    <row r="3" spans="1:16">
      <c r="A3" s="159" t="s">
        <v>693</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38"/>
      <c r="B5" s="38"/>
      <c r="C5" s="38"/>
      <c r="D5" s="38"/>
      <c r="E5" s="38"/>
      <c r="F5" s="38"/>
      <c r="G5" s="38"/>
      <c r="H5" s="38"/>
      <c r="I5" s="38"/>
      <c r="J5" s="38"/>
      <c r="K5" s="38"/>
      <c r="L5" s="38"/>
      <c r="M5" s="38"/>
      <c r="N5" s="38"/>
      <c r="O5" s="38"/>
      <c r="P5" s="38"/>
    </row>
    <row r="6" spans="1:16">
      <c r="A6" s="3" t="s">
        <v>10</v>
      </c>
      <c r="C6" s="5" t="str">
        <f>KT!B9</f>
        <v>Salaspils pilsētas centrālās daļas satiksmes infrastruktūras pārbūve un pilsētas galvenā laukuma izveide 1.kārta</v>
      </c>
      <c r="D6" s="5"/>
      <c r="E6" s="5"/>
    </row>
    <row r="7" spans="1:16">
      <c r="A7" s="3" t="s">
        <v>11</v>
      </c>
      <c r="C7" s="5"/>
    </row>
    <row r="8" spans="1:16">
      <c r="A8" s="3" t="s">
        <v>0</v>
      </c>
      <c r="C8" s="5" t="str">
        <f>KT!B12</f>
        <v>Līvzemes iela, Vītolu iela, Mazā vītolu iela, Rīgas iela, Salaspils</v>
      </c>
      <c r="D8" s="4"/>
      <c r="E8" s="4"/>
    </row>
    <row r="9" spans="1:16">
      <c r="A9" s="3" t="s">
        <v>1</v>
      </c>
      <c r="C9" s="5"/>
      <c r="D9" s="4"/>
      <c r="E9" s="4"/>
    </row>
    <row r="11" spans="1:16">
      <c r="A11" s="3" t="s">
        <v>47</v>
      </c>
      <c r="M11" s="160" t="s">
        <v>2</v>
      </c>
      <c r="N11" s="160"/>
      <c r="O11" s="6">
        <f>P56</f>
        <v>0</v>
      </c>
      <c r="P11" s="3" t="s">
        <v>3</v>
      </c>
    </row>
    <row r="12" spans="1:16">
      <c r="E12" s="38"/>
      <c r="N12" s="31" t="s">
        <v>45</v>
      </c>
      <c r="O12" s="3" t="str">
        <f>KT!C28</f>
        <v>2024. gada ____________</v>
      </c>
    </row>
    <row r="13" spans="1:16">
      <c r="E13" s="38"/>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39" t="s">
        <v>6</v>
      </c>
      <c r="G15" s="39" t="s">
        <v>16</v>
      </c>
      <c r="H15" s="39" t="s">
        <v>15</v>
      </c>
      <c r="I15" s="39" t="s">
        <v>17</v>
      </c>
      <c r="J15" s="39" t="s">
        <v>18</v>
      </c>
      <c r="K15" s="39" t="s">
        <v>19</v>
      </c>
      <c r="L15" s="39" t="s">
        <v>7</v>
      </c>
      <c r="M15" s="39" t="s">
        <v>15</v>
      </c>
      <c r="N15" s="39" t="s">
        <v>17</v>
      </c>
      <c r="O15" s="39" t="s">
        <v>18</v>
      </c>
      <c r="P15" s="39" t="s">
        <v>20</v>
      </c>
    </row>
    <row r="16" spans="1:16">
      <c r="A16" s="163" t="s">
        <v>695</v>
      </c>
      <c r="B16" s="163"/>
      <c r="C16" s="163"/>
      <c r="D16" s="163"/>
      <c r="E16" s="163"/>
      <c r="F16" s="156"/>
      <c r="G16" s="156"/>
      <c r="H16" s="156"/>
      <c r="I16" s="156"/>
      <c r="J16" s="156"/>
      <c r="K16" s="156"/>
      <c r="L16" s="156"/>
      <c r="M16" s="156"/>
      <c r="N16" s="156"/>
      <c r="O16" s="156"/>
      <c r="P16" s="157"/>
    </row>
    <row r="17" spans="1:16">
      <c r="A17" s="40">
        <v>20</v>
      </c>
      <c r="B17" s="42"/>
      <c r="C17" s="44" t="s">
        <v>696</v>
      </c>
      <c r="D17" s="41" t="s">
        <v>717</v>
      </c>
      <c r="E17" s="99">
        <v>1.7999999999999999E-2</v>
      </c>
      <c r="F17" s="60"/>
      <c r="G17" s="60"/>
      <c r="H17" s="7"/>
      <c r="I17" s="70"/>
      <c r="J17" s="7"/>
      <c r="K17" s="7"/>
      <c r="L17" s="7"/>
      <c r="M17" s="7"/>
      <c r="N17" s="7"/>
      <c r="O17" s="7"/>
      <c r="P17" s="7"/>
    </row>
    <row r="18" spans="1:16">
      <c r="A18" s="40">
        <v>21</v>
      </c>
      <c r="B18" s="42"/>
      <c r="C18" s="44" t="s">
        <v>697</v>
      </c>
      <c r="D18" s="41" t="s">
        <v>717</v>
      </c>
      <c r="E18" s="99">
        <v>1.0999999999999999E-2</v>
      </c>
      <c r="F18" s="60"/>
      <c r="G18" s="60"/>
      <c r="H18" s="7"/>
      <c r="I18" s="7"/>
      <c r="J18" s="7"/>
      <c r="K18" s="7"/>
      <c r="L18" s="7"/>
      <c r="M18" s="7"/>
      <c r="N18" s="7"/>
      <c r="O18" s="7"/>
      <c r="P18" s="7"/>
    </row>
    <row r="19" spans="1:16">
      <c r="A19" s="40">
        <v>22</v>
      </c>
      <c r="B19" s="42"/>
      <c r="C19" s="44" t="s">
        <v>698</v>
      </c>
      <c r="D19" s="41" t="s">
        <v>717</v>
      </c>
      <c r="E19" s="99">
        <v>5.3999999999999999E-2</v>
      </c>
      <c r="F19" s="60"/>
      <c r="G19" s="60"/>
      <c r="H19" s="7"/>
      <c r="I19" s="7"/>
      <c r="J19" s="7"/>
      <c r="K19" s="7"/>
      <c r="L19" s="7"/>
      <c r="M19" s="7"/>
      <c r="N19" s="7"/>
      <c r="O19" s="7"/>
      <c r="P19" s="7"/>
    </row>
    <row r="20" spans="1:16">
      <c r="A20" s="40">
        <v>23</v>
      </c>
      <c r="B20" s="42"/>
      <c r="C20" s="44" t="s">
        <v>699</v>
      </c>
      <c r="D20" s="41" t="s">
        <v>717</v>
      </c>
      <c r="E20" s="99">
        <v>0.09</v>
      </c>
      <c r="F20" s="60"/>
      <c r="G20" s="60"/>
      <c r="H20" s="7"/>
      <c r="I20" s="7"/>
      <c r="J20" s="7"/>
      <c r="K20" s="7"/>
      <c r="L20" s="7"/>
      <c r="M20" s="7"/>
      <c r="N20" s="7"/>
      <c r="O20" s="7"/>
      <c r="P20" s="7"/>
    </row>
    <row r="21" spans="1:16">
      <c r="A21" s="40">
        <v>24</v>
      </c>
      <c r="B21" s="42"/>
      <c r="C21" s="44" t="s">
        <v>700</v>
      </c>
      <c r="D21" s="41" t="s">
        <v>717</v>
      </c>
      <c r="E21" s="99">
        <v>0.56799999999999995</v>
      </c>
      <c r="F21" s="60"/>
      <c r="G21" s="60"/>
      <c r="H21" s="7"/>
      <c r="I21" s="7"/>
      <c r="J21" s="7"/>
      <c r="K21" s="7"/>
      <c r="L21" s="7"/>
      <c r="M21" s="7"/>
      <c r="N21" s="7"/>
      <c r="O21" s="7"/>
      <c r="P21" s="7"/>
    </row>
    <row r="22" spans="1:16">
      <c r="A22" s="40">
        <v>25</v>
      </c>
      <c r="B22" s="42"/>
      <c r="C22" s="44" t="s">
        <v>701</v>
      </c>
      <c r="D22" s="41" t="s">
        <v>717</v>
      </c>
      <c r="E22" s="99">
        <v>5.0999999999999997E-2</v>
      </c>
      <c r="F22" s="60"/>
      <c r="G22" s="60"/>
      <c r="H22" s="7"/>
      <c r="I22" s="7"/>
      <c r="J22" s="7"/>
      <c r="K22" s="7"/>
      <c r="L22" s="7"/>
      <c r="M22" s="7"/>
      <c r="N22" s="7"/>
      <c r="O22" s="7"/>
      <c r="P22" s="7"/>
    </row>
    <row r="23" spans="1:16">
      <c r="A23" s="163" t="s">
        <v>716</v>
      </c>
      <c r="B23" s="163"/>
      <c r="C23" s="163"/>
      <c r="D23" s="163"/>
      <c r="E23" s="163"/>
      <c r="F23" s="156"/>
      <c r="G23" s="156"/>
      <c r="H23" s="156"/>
      <c r="I23" s="156"/>
      <c r="J23" s="156"/>
      <c r="K23" s="156"/>
      <c r="L23" s="156"/>
      <c r="M23" s="156"/>
      <c r="N23" s="156"/>
      <c r="O23" s="156"/>
      <c r="P23" s="157"/>
    </row>
    <row r="24" spans="1:16">
      <c r="A24" s="40">
        <v>27</v>
      </c>
      <c r="B24" s="42"/>
      <c r="C24" s="44" t="s">
        <v>702</v>
      </c>
      <c r="D24" s="41" t="s">
        <v>717</v>
      </c>
      <c r="E24" s="43">
        <v>0.15</v>
      </c>
      <c r="F24" s="60"/>
      <c r="G24" s="60"/>
      <c r="H24" s="7"/>
      <c r="I24" s="7"/>
      <c r="J24" s="7"/>
      <c r="K24" s="7"/>
      <c r="L24" s="7"/>
      <c r="M24" s="7"/>
      <c r="N24" s="7"/>
      <c r="O24" s="7"/>
      <c r="P24" s="7"/>
    </row>
    <row r="25" spans="1:16">
      <c r="A25" s="40">
        <v>28</v>
      </c>
      <c r="B25" s="42"/>
      <c r="C25" s="44" t="s">
        <v>703</v>
      </c>
      <c r="D25" s="41" t="s">
        <v>717</v>
      </c>
      <c r="E25" s="43">
        <v>0.36</v>
      </c>
      <c r="F25" s="60"/>
      <c r="G25" s="60"/>
      <c r="H25" s="7"/>
      <c r="I25" s="7"/>
      <c r="J25" s="7"/>
      <c r="K25" s="7"/>
      <c r="L25" s="7"/>
      <c r="M25" s="7"/>
      <c r="N25" s="7"/>
      <c r="O25" s="7"/>
      <c r="P25" s="7"/>
    </row>
    <row r="26" spans="1:16">
      <c r="A26" s="163" t="s">
        <v>704</v>
      </c>
      <c r="B26" s="163"/>
      <c r="C26" s="163"/>
      <c r="D26" s="163"/>
      <c r="E26" s="163"/>
      <c r="F26" s="156"/>
      <c r="G26" s="156"/>
      <c r="H26" s="156"/>
      <c r="I26" s="156"/>
      <c r="J26" s="156"/>
      <c r="K26" s="156"/>
      <c r="L26" s="156"/>
      <c r="M26" s="156"/>
      <c r="N26" s="156"/>
      <c r="O26" s="156"/>
      <c r="P26" s="157"/>
    </row>
    <row r="27" spans="1:16">
      <c r="A27" s="40">
        <v>30</v>
      </c>
      <c r="B27" s="42"/>
      <c r="C27" s="44" t="s">
        <v>705</v>
      </c>
      <c r="D27" s="41" t="s">
        <v>60</v>
      </c>
      <c r="E27" s="43">
        <v>4</v>
      </c>
      <c r="F27" s="60"/>
      <c r="G27" s="60"/>
      <c r="H27" s="7"/>
      <c r="I27" s="7"/>
      <c r="J27" s="7"/>
      <c r="K27" s="7"/>
      <c r="L27" s="7"/>
      <c r="M27" s="7"/>
      <c r="N27" s="7"/>
      <c r="O27" s="7"/>
      <c r="P27" s="7"/>
    </row>
    <row r="28" spans="1:16">
      <c r="A28" s="163" t="s">
        <v>706</v>
      </c>
      <c r="B28" s="163"/>
      <c r="C28" s="163"/>
      <c r="D28" s="163"/>
      <c r="E28" s="163"/>
      <c r="F28" s="156"/>
      <c r="G28" s="156"/>
      <c r="H28" s="156"/>
      <c r="I28" s="156"/>
      <c r="J28" s="156"/>
      <c r="K28" s="156"/>
      <c r="L28" s="156"/>
      <c r="M28" s="156"/>
      <c r="N28" s="156"/>
      <c r="O28" s="156"/>
      <c r="P28" s="157"/>
    </row>
    <row r="29" spans="1:16">
      <c r="A29" s="40">
        <v>32</v>
      </c>
      <c r="B29" s="42"/>
      <c r="C29" s="44" t="s">
        <v>707</v>
      </c>
      <c r="D29" s="41" t="s">
        <v>60</v>
      </c>
      <c r="E29" s="43">
        <v>208</v>
      </c>
      <c r="F29" s="60"/>
      <c r="G29" s="60"/>
      <c r="H29" s="7"/>
      <c r="I29" s="7"/>
      <c r="J29" s="7"/>
      <c r="K29" s="7"/>
      <c r="L29" s="7"/>
      <c r="M29" s="7"/>
      <c r="N29" s="7"/>
      <c r="O29" s="7"/>
      <c r="P29" s="7"/>
    </row>
    <row r="30" spans="1:16">
      <c r="A30" s="163" t="s">
        <v>708</v>
      </c>
      <c r="B30" s="163"/>
      <c r="C30" s="163"/>
      <c r="D30" s="163"/>
      <c r="E30" s="163"/>
      <c r="F30" s="156"/>
      <c r="G30" s="156"/>
      <c r="H30" s="156"/>
      <c r="I30" s="156"/>
      <c r="J30" s="156"/>
      <c r="K30" s="156"/>
      <c r="L30" s="156"/>
      <c r="M30" s="156"/>
      <c r="N30" s="156"/>
      <c r="O30" s="156"/>
      <c r="P30" s="157"/>
    </row>
    <row r="31" spans="1:16">
      <c r="A31" s="40">
        <v>34</v>
      </c>
      <c r="B31" s="42"/>
      <c r="C31" s="44" t="s">
        <v>709</v>
      </c>
      <c r="D31" s="41" t="s">
        <v>50</v>
      </c>
      <c r="E31" s="43">
        <v>0.03</v>
      </c>
      <c r="F31" s="60"/>
      <c r="G31" s="60"/>
      <c r="H31" s="7"/>
      <c r="I31" s="7"/>
      <c r="J31" s="7"/>
      <c r="K31" s="7"/>
      <c r="L31" s="7"/>
      <c r="M31" s="7"/>
      <c r="N31" s="7"/>
      <c r="O31" s="7"/>
      <c r="P31" s="7"/>
    </row>
    <row r="32" spans="1:16">
      <c r="A32" s="40">
        <v>35</v>
      </c>
      <c r="B32" s="42"/>
      <c r="C32" s="44" t="s">
        <v>710</v>
      </c>
      <c r="D32" s="41" t="s">
        <v>50</v>
      </c>
      <c r="E32" s="43">
        <v>7.0000000000000007E-2</v>
      </c>
      <c r="F32" s="60"/>
      <c r="G32" s="60"/>
      <c r="H32" s="7"/>
      <c r="I32" s="7"/>
      <c r="J32" s="7"/>
      <c r="K32" s="7"/>
      <c r="L32" s="7"/>
      <c r="M32" s="7"/>
      <c r="N32" s="7"/>
      <c r="O32" s="7"/>
      <c r="P32" s="7"/>
    </row>
    <row r="33" spans="1:16">
      <c r="A33" s="40">
        <v>36</v>
      </c>
      <c r="B33" s="42"/>
      <c r="C33" s="44" t="s">
        <v>711</v>
      </c>
      <c r="D33" s="41" t="s">
        <v>50</v>
      </c>
      <c r="E33" s="43">
        <v>0.1</v>
      </c>
      <c r="F33" s="60"/>
      <c r="G33" s="60"/>
      <c r="H33" s="7"/>
      <c r="I33" s="7"/>
      <c r="J33" s="7"/>
      <c r="K33" s="7"/>
      <c r="L33" s="7"/>
      <c r="M33" s="7"/>
      <c r="N33" s="7"/>
      <c r="O33" s="7"/>
      <c r="P33" s="7"/>
    </row>
    <row r="34" spans="1:16">
      <c r="A34" s="163" t="s">
        <v>712</v>
      </c>
      <c r="B34" s="163"/>
      <c r="C34" s="163"/>
      <c r="D34" s="163"/>
      <c r="E34" s="163"/>
      <c r="F34" s="156"/>
      <c r="G34" s="156"/>
      <c r="H34" s="156"/>
      <c r="I34" s="156"/>
      <c r="J34" s="156"/>
      <c r="K34" s="156"/>
      <c r="L34" s="156"/>
      <c r="M34" s="156"/>
      <c r="N34" s="156"/>
      <c r="O34" s="156"/>
      <c r="P34" s="157"/>
    </row>
    <row r="35" spans="1:16">
      <c r="A35" s="40">
        <v>38</v>
      </c>
      <c r="B35" s="42"/>
      <c r="C35" s="44" t="s">
        <v>713</v>
      </c>
      <c r="D35" s="41" t="s">
        <v>50</v>
      </c>
      <c r="E35" s="43">
        <v>0.37</v>
      </c>
      <c r="F35" s="60"/>
      <c r="G35" s="60"/>
      <c r="H35" s="7"/>
      <c r="I35" s="7"/>
      <c r="J35" s="7"/>
      <c r="K35" s="7"/>
      <c r="L35" s="7"/>
      <c r="M35" s="7"/>
      <c r="N35" s="7"/>
      <c r="O35" s="7"/>
      <c r="P35" s="7"/>
    </row>
    <row r="36" spans="1:16">
      <c r="A36" s="40">
        <v>39</v>
      </c>
      <c r="B36" s="42"/>
      <c r="C36" s="44" t="s">
        <v>714</v>
      </c>
      <c r="D36" s="41" t="s">
        <v>50</v>
      </c>
      <c r="E36" s="43">
        <v>0.33</v>
      </c>
      <c r="F36" s="60"/>
      <c r="G36" s="60"/>
      <c r="H36" s="7"/>
      <c r="I36" s="7"/>
      <c r="J36" s="7"/>
      <c r="K36" s="7"/>
      <c r="L36" s="7"/>
      <c r="M36" s="7"/>
      <c r="N36" s="7"/>
      <c r="O36" s="7"/>
      <c r="P36" s="7"/>
    </row>
    <row r="37" spans="1:16">
      <c r="A37" s="40">
        <v>40</v>
      </c>
      <c r="B37" s="42"/>
      <c r="C37" s="44" t="s">
        <v>715</v>
      </c>
      <c r="D37" s="41" t="s">
        <v>50</v>
      </c>
      <c r="E37" s="43">
        <v>0.72</v>
      </c>
      <c r="F37" s="60"/>
      <c r="G37" s="60"/>
      <c r="H37" s="7"/>
      <c r="I37" s="7"/>
      <c r="J37" s="7"/>
      <c r="K37" s="7"/>
      <c r="L37" s="7"/>
      <c r="M37" s="7"/>
      <c r="N37" s="7"/>
      <c r="O37" s="7"/>
      <c r="P37" s="7"/>
    </row>
    <row r="38" spans="1:16">
      <c r="A38" s="163" t="s">
        <v>694</v>
      </c>
      <c r="B38" s="163"/>
      <c r="C38" s="163"/>
      <c r="D38" s="163"/>
      <c r="E38" s="163"/>
      <c r="F38" s="156"/>
      <c r="G38" s="156"/>
      <c r="H38" s="156"/>
      <c r="I38" s="156"/>
      <c r="J38" s="156"/>
      <c r="K38" s="156"/>
      <c r="L38" s="156"/>
      <c r="M38" s="156"/>
      <c r="N38" s="156"/>
      <c r="O38" s="156"/>
      <c r="P38" s="157"/>
    </row>
    <row r="39" spans="1:16">
      <c r="A39" s="40">
        <v>42</v>
      </c>
      <c r="B39" s="42"/>
      <c r="C39" s="44" t="s">
        <v>718</v>
      </c>
      <c r="D39" s="41" t="s">
        <v>717</v>
      </c>
      <c r="E39" s="99">
        <v>2.3E-2</v>
      </c>
      <c r="F39" s="60"/>
      <c r="G39" s="60"/>
      <c r="H39" s="7"/>
      <c r="I39" s="7"/>
      <c r="J39" s="7"/>
      <c r="K39" s="7"/>
      <c r="L39" s="7"/>
      <c r="M39" s="7"/>
      <c r="N39" s="7"/>
      <c r="O39" s="7"/>
      <c r="P39" s="7"/>
    </row>
    <row r="40" spans="1:16">
      <c r="A40" s="40">
        <v>43</v>
      </c>
      <c r="B40" s="42"/>
      <c r="C40" s="44" t="s">
        <v>719</v>
      </c>
      <c r="D40" s="41" t="s">
        <v>717</v>
      </c>
      <c r="E40" s="99">
        <v>0.10199999999999999</v>
      </c>
      <c r="F40" s="60"/>
      <c r="G40" s="60"/>
      <c r="H40" s="7"/>
      <c r="I40" s="7"/>
      <c r="J40" s="7"/>
      <c r="K40" s="7"/>
      <c r="L40" s="7"/>
      <c r="M40" s="7"/>
      <c r="N40" s="7"/>
      <c r="O40" s="7"/>
      <c r="P40" s="7"/>
    </row>
    <row r="41" spans="1:16">
      <c r="A41" s="40">
        <v>44</v>
      </c>
      <c r="B41" s="42"/>
      <c r="C41" s="44" t="s">
        <v>720</v>
      </c>
      <c r="D41" s="41" t="s">
        <v>717</v>
      </c>
      <c r="E41" s="99">
        <v>0.10299999999999999</v>
      </c>
      <c r="F41" s="60"/>
      <c r="G41" s="60"/>
      <c r="H41" s="7"/>
      <c r="I41" s="7"/>
      <c r="J41" s="7"/>
      <c r="K41" s="7"/>
      <c r="L41" s="7"/>
      <c r="M41" s="7"/>
      <c r="N41" s="7"/>
      <c r="O41" s="7"/>
      <c r="P41" s="7"/>
    </row>
    <row r="42" spans="1:16">
      <c r="A42" s="40">
        <v>45</v>
      </c>
      <c r="B42" s="42"/>
      <c r="C42" s="44" t="s">
        <v>721</v>
      </c>
      <c r="D42" s="41" t="s">
        <v>717</v>
      </c>
      <c r="E42" s="99">
        <v>0.27800000000000002</v>
      </c>
      <c r="F42" s="60"/>
      <c r="G42" s="60"/>
      <c r="H42" s="7"/>
      <c r="I42" s="7"/>
      <c r="J42" s="7"/>
      <c r="K42" s="7"/>
      <c r="L42" s="7"/>
      <c r="M42" s="7"/>
      <c r="N42" s="7"/>
      <c r="O42" s="7"/>
      <c r="P42" s="7"/>
    </row>
    <row r="43" spans="1:16">
      <c r="A43" s="40">
        <v>46</v>
      </c>
      <c r="B43" s="42"/>
      <c r="C43" s="44" t="s">
        <v>722</v>
      </c>
      <c r="D43" s="41" t="s">
        <v>717</v>
      </c>
      <c r="E43" s="99">
        <v>0.127</v>
      </c>
      <c r="F43" s="60"/>
      <c r="G43" s="60"/>
      <c r="H43" s="7"/>
      <c r="I43" s="7"/>
      <c r="J43" s="7"/>
      <c r="K43" s="7"/>
      <c r="L43" s="7"/>
      <c r="M43" s="7"/>
      <c r="N43" s="7"/>
      <c r="O43" s="7"/>
      <c r="P43" s="7"/>
    </row>
    <row r="44" spans="1:16">
      <c r="A44" s="40">
        <v>47</v>
      </c>
      <c r="B44" s="42"/>
      <c r="C44" s="44" t="s">
        <v>723</v>
      </c>
      <c r="D44" s="41" t="s">
        <v>717</v>
      </c>
      <c r="E44" s="99">
        <v>0.35399999999999998</v>
      </c>
      <c r="F44" s="60"/>
      <c r="G44" s="60"/>
      <c r="H44" s="7"/>
      <c r="I44" s="7"/>
      <c r="J44" s="7"/>
      <c r="K44" s="7"/>
      <c r="L44" s="7"/>
      <c r="M44" s="7"/>
      <c r="N44" s="7"/>
      <c r="O44" s="7"/>
      <c r="P44" s="7"/>
    </row>
    <row r="45" spans="1:16">
      <c r="A45" s="163" t="s">
        <v>724</v>
      </c>
      <c r="B45" s="163"/>
      <c r="C45" s="163"/>
      <c r="D45" s="163"/>
      <c r="E45" s="163"/>
      <c r="F45" s="156"/>
      <c r="G45" s="156"/>
      <c r="H45" s="156"/>
      <c r="I45" s="156"/>
      <c r="J45" s="156"/>
      <c r="K45" s="156"/>
      <c r="L45" s="156"/>
      <c r="M45" s="156"/>
      <c r="N45" s="156"/>
      <c r="O45" s="156"/>
      <c r="P45" s="157"/>
    </row>
    <row r="46" spans="1:16">
      <c r="A46" s="40">
        <v>49</v>
      </c>
      <c r="B46" s="42"/>
      <c r="C46" s="44" t="s">
        <v>725</v>
      </c>
      <c r="D46" s="41" t="s">
        <v>50</v>
      </c>
      <c r="E46" s="43">
        <v>3</v>
      </c>
      <c r="F46" s="60"/>
      <c r="G46" s="60"/>
      <c r="H46" s="7"/>
      <c r="I46" s="7"/>
      <c r="J46" s="7"/>
      <c r="K46" s="7"/>
      <c r="L46" s="7"/>
      <c r="M46" s="7"/>
      <c r="N46" s="7"/>
      <c r="O46" s="7"/>
      <c r="P46" s="7"/>
    </row>
    <row r="47" spans="1:16">
      <c r="A47" s="40">
        <v>50</v>
      </c>
      <c r="B47" s="42"/>
      <c r="C47" s="44" t="s">
        <v>726</v>
      </c>
      <c r="D47" s="41" t="s">
        <v>50</v>
      </c>
      <c r="E47" s="43">
        <v>7</v>
      </c>
      <c r="F47" s="60"/>
      <c r="G47" s="60"/>
      <c r="H47" s="7"/>
      <c r="I47" s="7"/>
      <c r="J47" s="7"/>
      <c r="K47" s="7"/>
      <c r="L47" s="7"/>
      <c r="M47" s="7"/>
      <c r="N47" s="7"/>
      <c r="O47" s="7"/>
      <c r="P47" s="7"/>
    </row>
    <row r="48" spans="1:16">
      <c r="A48" s="163" t="s">
        <v>727</v>
      </c>
      <c r="B48" s="163"/>
      <c r="C48" s="163"/>
      <c r="D48" s="163"/>
      <c r="E48" s="163"/>
      <c r="F48" s="156"/>
      <c r="G48" s="156"/>
      <c r="H48" s="156"/>
      <c r="I48" s="156"/>
      <c r="J48" s="156"/>
      <c r="K48" s="156"/>
      <c r="L48" s="156"/>
      <c r="M48" s="156"/>
      <c r="N48" s="156"/>
      <c r="O48" s="156"/>
      <c r="P48" s="157"/>
    </row>
    <row r="49" spans="1:16">
      <c r="A49" s="40">
        <v>52</v>
      </c>
      <c r="B49" s="42"/>
      <c r="C49" s="44" t="s">
        <v>728</v>
      </c>
      <c r="D49" s="41" t="s">
        <v>50</v>
      </c>
      <c r="E49" s="43">
        <v>1.75</v>
      </c>
      <c r="F49" s="60"/>
      <c r="G49" s="60"/>
      <c r="H49" s="7"/>
      <c r="I49" s="7"/>
      <c r="J49" s="7"/>
      <c r="K49" s="7"/>
      <c r="L49" s="7"/>
      <c r="M49" s="7"/>
      <c r="N49" s="7"/>
      <c r="O49" s="7"/>
      <c r="P49" s="7"/>
    </row>
    <row r="50" spans="1:16">
      <c r="A50" s="163" t="s">
        <v>729</v>
      </c>
      <c r="B50" s="163"/>
      <c r="C50" s="163"/>
      <c r="D50" s="163"/>
      <c r="E50" s="163"/>
      <c r="F50" s="156"/>
      <c r="G50" s="156"/>
      <c r="H50" s="156"/>
      <c r="I50" s="156"/>
      <c r="J50" s="156"/>
      <c r="K50" s="156"/>
      <c r="L50" s="156"/>
      <c r="M50" s="156"/>
      <c r="N50" s="156"/>
      <c r="O50" s="156"/>
      <c r="P50" s="157"/>
    </row>
    <row r="51" spans="1:16">
      <c r="A51" s="40">
        <v>54</v>
      </c>
      <c r="B51" s="42"/>
      <c r="C51" s="44" t="s">
        <v>730</v>
      </c>
      <c r="D51" s="41" t="s">
        <v>50</v>
      </c>
      <c r="E51" s="43">
        <v>0.7</v>
      </c>
      <c r="F51" s="60"/>
      <c r="G51" s="60"/>
      <c r="H51" s="7"/>
      <c r="I51" s="7"/>
      <c r="J51" s="7"/>
      <c r="K51" s="7"/>
      <c r="L51" s="7"/>
      <c r="M51" s="7"/>
      <c r="N51" s="7"/>
      <c r="O51" s="7"/>
      <c r="P51" s="7"/>
    </row>
    <row r="52" spans="1:16">
      <c r="A52" s="163" t="s">
        <v>731</v>
      </c>
      <c r="B52" s="163"/>
      <c r="C52" s="163"/>
      <c r="D52" s="163"/>
      <c r="E52" s="163"/>
      <c r="F52" s="156"/>
      <c r="G52" s="156"/>
      <c r="H52" s="156"/>
      <c r="I52" s="156"/>
      <c r="J52" s="156"/>
      <c r="K52" s="156"/>
      <c r="L52" s="156"/>
      <c r="M52" s="156"/>
      <c r="N52" s="156"/>
      <c r="O52" s="156"/>
      <c r="P52" s="157"/>
    </row>
    <row r="53" spans="1:16">
      <c r="A53" s="40">
        <v>56</v>
      </c>
      <c r="B53" s="42"/>
      <c r="C53" s="44" t="s">
        <v>730</v>
      </c>
      <c r="D53" s="41" t="s">
        <v>50</v>
      </c>
      <c r="E53" s="43">
        <v>3.74</v>
      </c>
      <c r="F53" s="60"/>
      <c r="G53" s="60"/>
      <c r="H53" s="7"/>
      <c r="I53" s="70"/>
      <c r="J53" s="7"/>
      <c r="K53" s="7"/>
      <c r="L53" s="7"/>
      <c r="M53" s="7"/>
      <c r="N53" s="7"/>
      <c r="O53" s="7"/>
      <c r="P53" s="7"/>
    </row>
    <row r="54" spans="1:16">
      <c r="A54" s="40">
        <v>57</v>
      </c>
      <c r="B54" s="42"/>
      <c r="C54" s="44" t="s">
        <v>728</v>
      </c>
      <c r="D54" s="41" t="s">
        <v>50</v>
      </c>
      <c r="E54" s="43">
        <v>2.95</v>
      </c>
      <c r="F54" s="60"/>
      <c r="G54" s="60"/>
      <c r="H54" s="7"/>
      <c r="I54" s="70"/>
      <c r="J54" s="7"/>
      <c r="K54" s="7"/>
      <c r="L54" s="7"/>
      <c r="M54" s="7"/>
      <c r="N54" s="7"/>
      <c r="O54" s="7"/>
      <c r="P54" s="7"/>
    </row>
    <row r="55" spans="1:16">
      <c r="A55" s="151"/>
      <c r="B55" s="151"/>
      <c r="C55" s="151"/>
      <c r="D55" s="151"/>
      <c r="E55" s="151"/>
      <c r="F55" s="151"/>
      <c r="G55" s="151"/>
      <c r="H55" s="151"/>
      <c r="I55" s="151"/>
      <c r="J55" s="151"/>
      <c r="K55" s="151"/>
      <c r="L55" s="151"/>
      <c r="M55" s="151"/>
      <c r="N55" s="151"/>
      <c r="O55" s="151"/>
      <c r="P55" s="151"/>
    </row>
    <row r="56" spans="1:16">
      <c r="A56" s="152" t="s">
        <v>44</v>
      </c>
      <c r="B56" s="152"/>
      <c r="C56" s="152"/>
      <c r="D56" s="152"/>
      <c r="E56" s="152"/>
      <c r="F56" s="152"/>
      <c r="G56" s="152"/>
      <c r="H56" s="152"/>
      <c r="I56" s="152"/>
      <c r="J56" s="152"/>
      <c r="K56" s="13"/>
      <c r="L56" s="8">
        <f>SUM(L16:L55)</f>
        <v>0</v>
      </c>
      <c r="M56" s="8">
        <f>SUM(M16:M55)</f>
        <v>0</v>
      </c>
      <c r="N56" s="8">
        <f>SUM(N16:N55)</f>
        <v>0</v>
      </c>
      <c r="O56" s="8">
        <f>SUM(O16:O55)</f>
        <v>0</v>
      </c>
      <c r="P56" s="8">
        <f>SUM(P16:P55)</f>
        <v>0</v>
      </c>
    </row>
    <row r="57" spans="1:16">
      <c r="A57" s="9"/>
      <c r="B57" s="9"/>
      <c r="C57" s="9"/>
      <c r="D57" s="9"/>
      <c r="E57" s="9"/>
      <c r="F57" s="9"/>
      <c r="G57" s="9"/>
      <c r="H57" s="9"/>
      <c r="I57" s="9"/>
      <c r="J57" s="9"/>
      <c r="K57" s="10"/>
      <c r="L57" s="11"/>
      <c r="M57" s="11"/>
      <c r="N57" s="11"/>
      <c r="O57" s="11"/>
      <c r="P57" s="12"/>
    </row>
    <row r="58" spans="1:16">
      <c r="A58" s="25" t="str">
        <f>KT!A24</f>
        <v xml:space="preserve">Sastādīja: </v>
      </c>
      <c r="C58" s="26"/>
      <c r="D58" s="26" t="str">
        <f>KT!C28</f>
        <v>2024. gada ____________</v>
      </c>
      <c r="E58" s="26"/>
      <c r="F58" s="26"/>
      <c r="G58" s="26"/>
      <c r="H58" s="26"/>
    </row>
    <row r="59" spans="1:16">
      <c r="A59" s="25" t="s">
        <v>39</v>
      </c>
      <c r="C59" s="26"/>
      <c r="D59" s="26"/>
      <c r="E59" s="26"/>
      <c r="F59" s="26"/>
      <c r="G59" s="26"/>
      <c r="H59" s="26"/>
    </row>
    <row r="60" spans="1:16">
      <c r="A60" s="25"/>
      <c r="C60" s="26"/>
      <c r="D60" s="26"/>
      <c r="E60" s="26"/>
      <c r="F60" s="26"/>
      <c r="G60" s="26"/>
      <c r="H60" s="26"/>
    </row>
    <row r="61" spans="1:16">
      <c r="A61" s="27"/>
      <c r="C61" s="26"/>
      <c r="D61" s="26"/>
      <c r="E61" s="26"/>
      <c r="F61" s="26"/>
      <c r="G61" s="26"/>
      <c r="H61" s="26"/>
    </row>
    <row r="62" spans="1:16">
      <c r="A62" s="25" t="str">
        <f>KT!A28</f>
        <v xml:space="preserve">Pārbaudīja: </v>
      </c>
      <c r="C62" s="26"/>
      <c r="D62" s="26" t="str">
        <f>KT!C28</f>
        <v>2024. gada ____________</v>
      </c>
      <c r="E62" s="26"/>
      <c r="F62" s="26"/>
      <c r="G62" s="26"/>
      <c r="H62" s="26"/>
    </row>
    <row r="63" spans="1:16">
      <c r="A63" s="25" t="s">
        <v>40</v>
      </c>
      <c r="C63" s="26"/>
      <c r="D63" s="26"/>
      <c r="E63" s="26"/>
      <c r="F63" s="26"/>
      <c r="G63" s="26"/>
      <c r="H63" s="26"/>
    </row>
    <row r="64" spans="1:16">
      <c r="A64" s="25" t="str">
        <f>KT!A30</f>
        <v>Sertifikāta Nr.:</v>
      </c>
      <c r="C64" s="26"/>
      <c r="D64" s="26"/>
      <c r="E64" s="26"/>
      <c r="F64" s="26"/>
      <c r="G64" s="26"/>
      <c r="H64" s="26"/>
    </row>
    <row r="65" spans="2:8">
      <c r="B65" s="28"/>
      <c r="C65" s="26"/>
      <c r="D65" s="26"/>
      <c r="E65" s="26"/>
      <c r="F65" s="26"/>
      <c r="G65" s="26"/>
      <c r="H65" s="26"/>
    </row>
    <row r="66" spans="2:8">
      <c r="B66" s="29"/>
      <c r="C66" s="30"/>
      <c r="D66" s="29"/>
      <c r="F66" s="30"/>
      <c r="H66" s="26"/>
    </row>
  </sheetData>
  <autoFilter ref="A14:P54">
    <filterColumn colId="5" showButton="0"/>
    <filterColumn colId="6" showButton="0"/>
    <filterColumn colId="7" showButton="0"/>
    <filterColumn colId="8" showButton="0"/>
    <filterColumn colId="9" showButton="0"/>
    <filterColumn colId="11" showButton="0"/>
    <filterColumn colId="12" showButton="0"/>
    <filterColumn colId="13" showButton="0"/>
    <filterColumn colId="14" showButton="0"/>
  </autoFilter>
  <mergeCells count="24">
    <mergeCell ref="A2:P2"/>
    <mergeCell ref="A3:P3"/>
    <mergeCell ref="A4:P4"/>
    <mergeCell ref="M11:N11"/>
    <mergeCell ref="A14:A15"/>
    <mergeCell ref="B14:B15"/>
    <mergeCell ref="C14:C15"/>
    <mergeCell ref="D14:D15"/>
    <mergeCell ref="E14:E15"/>
    <mergeCell ref="F14:K14"/>
    <mergeCell ref="L14:P14"/>
    <mergeCell ref="A55:P55"/>
    <mergeCell ref="A56:J56"/>
    <mergeCell ref="A16:P16"/>
    <mergeCell ref="A23:P23"/>
    <mergeCell ref="A26:P26"/>
    <mergeCell ref="A28:P28"/>
    <mergeCell ref="A30:P30"/>
    <mergeCell ref="A34:P34"/>
    <mergeCell ref="A38:P38"/>
    <mergeCell ref="A45:P45"/>
    <mergeCell ref="A48:P48"/>
    <mergeCell ref="A50:P50"/>
    <mergeCell ref="A52:P52"/>
  </mergeCells>
  <phoneticPr fontId="115" type="noConversion"/>
  <pageMargins left="0.7" right="0.7" top="0.75" bottom="0.75" header="0.3" footer="0.3"/>
  <pageSetup paperSize="9" scale="5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194"/>
  <sheetViews>
    <sheetView view="pageBreakPreview" topLeftCell="A115" zoomScale="85" zoomScaleNormal="85" zoomScaleSheetLayoutView="85" workbookViewId="0">
      <selection activeCell="F175" sqref="F175:K182"/>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7" width="9.5703125" style="3" customWidth="1"/>
    <col min="8" max="8" width="11" style="3" customWidth="1"/>
    <col min="9" max="9" width="11.28515625" style="3" customWidth="1"/>
    <col min="10" max="10" width="9.5703125" style="3" customWidth="1"/>
    <col min="11" max="11" width="11.28515625" style="3" customWidth="1"/>
    <col min="12" max="16" width="14.85546875" style="3" customWidth="1"/>
    <col min="17" max="22" width="9.140625" style="3"/>
    <col min="23" max="23" width="10.7109375" style="3" bestFit="1" customWidth="1"/>
    <col min="24" max="16384" width="9.140625" style="3"/>
  </cols>
  <sheetData>
    <row r="2" spans="1:16">
      <c r="A2" s="158" t="s">
        <v>51</v>
      </c>
      <c r="B2" s="158"/>
      <c r="C2" s="158"/>
      <c r="D2" s="158"/>
      <c r="E2" s="158"/>
      <c r="F2" s="158"/>
      <c r="G2" s="158"/>
      <c r="H2" s="158"/>
      <c r="I2" s="158"/>
      <c r="J2" s="158"/>
      <c r="K2" s="158"/>
      <c r="L2" s="158"/>
      <c r="M2" s="158"/>
      <c r="N2" s="158"/>
      <c r="O2" s="158"/>
      <c r="P2" s="158"/>
    </row>
    <row r="3" spans="1:16">
      <c r="A3" s="159" t="s">
        <v>602</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38"/>
      <c r="B5" s="38"/>
      <c r="C5" s="38"/>
      <c r="D5" s="38"/>
      <c r="E5" s="38"/>
      <c r="F5" s="38"/>
      <c r="G5" s="38"/>
      <c r="H5" s="38"/>
      <c r="I5" s="38"/>
      <c r="J5" s="38"/>
      <c r="K5" s="38"/>
      <c r="L5" s="38"/>
      <c r="M5" s="38"/>
      <c r="N5" s="38"/>
      <c r="O5" s="38"/>
      <c r="P5" s="38"/>
    </row>
    <row r="6" spans="1:16">
      <c r="A6" s="3" t="s">
        <v>10</v>
      </c>
      <c r="C6" s="5" t="str">
        <f>KT!B9</f>
        <v>Salaspils pilsētas centrālās daļas satiksmes infrastruktūras pārbūve un pilsētas galvenā laukuma izveide 1.kārta</v>
      </c>
      <c r="D6" s="5"/>
      <c r="E6" s="5"/>
    </row>
    <row r="7" spans="1:16">
      <c r="A7" s="3" t="s">
        <v>11</v>
      </c>
      <c r="C7" s="5"/>
    </row>
    <row r="8" spans="1:16">
      <c r="A8" s="3" t="s">
        <v>0</v>
      </c>
      <c r="C8" s="5" t="str">
        <f>KT!B12</f>
        <v>Līvzemes iela, Vītolu iela, Mazā vītolu iela, Rīgas iela, Salaspils</v>
      </c>
      <c r="D8" s="4"/>
      <c r="E8" s="4"/>
    </row>
    <row r="9" spans="1:16">
      <c r="A9" s="3" t="s">
        <v>1</v>
      </c>
      <c r="C9" s="5"/>
      <c r="D9" s="4"/>
      <c r="E9" s="4"/>
    </row>
    <row r="11" spans="1:16">
      <c r="A11" s="3" t="s">
        <v>47</v>
      </c>
      <c r="M11" s="160" t="s">
        <v>2</v>
      </c>
      <c r="N11" s="160"/>
      <c r="O11" s="6">
        <f>P184</f>
        <v>0</v>
      </c>
      <c r="P11" s="3" t="s">
        <v>3</v>
      </c>
    </row>
    <row r="12" spans="1:16">
      <c r="E12" s="38"/>
      <c r="N12" s="31" t="s">
        <v>45</v>
      </c>
      <c r="O12" s="3" t="str">
        <f>KT!C28</f>
        <v>2024. gada ____________</v>
      </c>
    </row>
    <row r="13" spans="1:16">
      <c r="E13" s="38"/>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39" t="s">
        <v>6</v>
      </c>
      <c r="G15" s="39" t="s">
        <v>16</v>
      </c>
      <c r="H15" s="39" t="s">
        <v>15</v>
      </c>
      <c r="I15" s="39" t="s">
        <v>17</v>
      </c>
      <c r="J15" s="39" t="s">
        <v>18</v>
      </c>
      <c r="K15" s="39" t="s">
        <v>19</v>
      </c>
      <c r="L15" s="39" t="s">
        <v>7</v>
      </c>
      <c r="M15" s="39" t="s">
        <v>15</v>
      </c>
      <c r="N15" s="39" t="s">
        <v>17</v>
      </c>
      <c r="O15" s="39" t="s">
        <v>18</v>
      </c>
      <c r="P15" s="39" t="s">
        <v>20</v>
      </c>
    </row>
    <row r="16" spans="1:16">
      <c r="A16" s="163" t="s">
        <v>165</v>
      </c>
      <c r="B16" s="163"/>
      <c r="C16" s="163"/>
      <c r="D16" s="163"/>
      <c r="E16" s="163"/>
      <c r="F16" s="156"/>
      <c r="G16" s="156"/>
      <c r="H16" s="156"/>
      <c r="I16" s="156"/>
      <c r="J16" s="156"/>
      <c r="K16" s="156"/>
      <c r="L16" s="156"/>
      <c r="M16" s="156"/>
      <c r="N16" s="156"/>
      <c r="O16" s="156"/>
      <c r="P16" s="157"/>
    </row>
    <row r="17" spans="1:16">
      <c r="A17" s="40">
        <v>1</v>
      </c>
      <c r="B17" s="42"/>
      <c r="C17" s="44" t="s">
        <v>62</v>
      </c>
      <c r="D17" s="41" t="s">
        <v>53</v>
      </c>
      <c r="E17" s="43">
        <v>1117</v>
      </c>
      <c r="F17" s="60">
        <v>0</v>
      </c>
      <c r="G17" s="60">
        <v>0</v>
      </c>
      <c r="H17" s="7">
        <f>ROUND(F17*G17,2)</f>
        <v>0</v>
      </c>
      <c r="I17" s="7"/>
      <c r="J17" s="7">
        <v>0</v>
      </c>
      <c r="K17" s="7">
        <f>SUM(H17:J17)</f>
        <v>0</v>
      </c>
      <c r="L17" s="7">
        <f>ROUND(E17*F17,2)</f>
        <v>0</v>
      </c>
      <c r="M17" s="7">
        <f>ROUND(E17*H17,2)</f>
        <v>0</v>
      </c>
      <c r="N17" s="7">
        <f>ROUND(E17*I17,2)</f>
        <v>0</v>
      </c>
      <c r="O17" s="7">
        <f>ROUND(E17*J17,2)</f>
        <v>0</v>
      </c>
      <c r="P17" s="7">
        <f>SUM(M17:O17)</f>
        <v>0</v>
      </c>
    </row>
    <row r="18" spans="1:16" ht="31.5">
      <c r="A18" s="40">
        <v>2</v>
      </c>
      <c r="B18" s="42"/>
      <c r="C18" s="44" t="s">
        <v>63</v>
      </c>
      <c r="D18" s="41" t="s">
        <v>53</v>
      </c>
      <c r="E18" s="43">
        <v>356</v>
      </c>
      <c r="F18" s="60">
        <v>0</v>
      </c>
      <c r="G18" s="60">
        <v>0</v>
      </c>
      <c r="H18" s="7">
        <f t="shared" ref="H18:H21" si="0">ROUND(F18*G18,2)</f>
        <v>0</v>
      </c>
      <c r="I18" s="7"/>
      <c r="J18" s="7">
        <v>0</v>
      </c>
      <c r="K18" s="7">
        <f t="shared" ref="K18:K21" si="1">SUM(H18:J18)</f>
        <v>0</v>
      </c>
      <c r="L18" s="7">
        <f t="shared" ref="L18:L21" si="2">ROUND(E18*F18,2)</f>
        <v>0</v>
      </c>
      <c r="M18" s="7">
        <f t="shared" ref="M18:M21" si="3">ROUND(E18*H18,2)</f>
        <v>0</v>
      </c>
      <c r="N18" s="7">
        <f t="shared" ref="N18:N21" si="4">ROUND(E18*I18,2)</f>
        <v>0</v>
      </c>
      <c r="O18" s="7">
        <f t="shared" ref="O18:O21" si="5">ROUND(E18*J18,2)</f>
        <v>0</v>
      </c>
      <c r="P18" s="7">
        <f t="shared" ref="P18:P21" si="6">SUM(M18:O18)</f>
        <v>0</v>
      </c>
    </row>
    <row r="19" spans="1:16">
      <c r="A19" s="40">
        <v>3</v>
      </c>
      <c r="B19" s="42"/>
      <c r="C19" s="44" t="s">
        <v>64</v>
      </c>
      <c r="D19" s="41" t="s">
        <v>53</v>
      </c>
      <c r="E19" s="43">
        <v>110</v>
      </c>
      <c r="F19" s="60">
        <v>0</v>
      </c>
      <c r="G19" s="60">
        <v>0</v>
      </c>
      <c r="H19" s="7">
        <f t="shared" si="0"/>
        <v>0</v>
      </c>
      <c r="I19" s="7"/>
      <c r="J19" s="7">
        <v>0</v>
      </c>
      <c r="K19" s="7">
        <f t="shared" si="1"/>
        <v>0</v>
      </c>
      <c r="L19" s="7">
        <f t="shared" si="2"/>
        <v>0</v>
      </c>
      <c r="M19" s="7">
        <f t="shared" si="3"/>
        <v>0</v>
      </c>
      <c r="N19" s="7">
        <f t="shared" si="4"/>
        <v>0</v>
      </c>
      <c r="O19" s="7">
        <f t="shared" si="5"/>
        <v>0</v>
      </c>
      <c r="P19" s="7">
        <f t="shared" si="6"/>
        <v>0</v>
      </c>
    </row>
    <row r="20" spans="1:16">
      <c r="A20" s="40">
        <v>4</v>
      </c>
      <c r="B20" s="42"/>
      <c r="C20" s="44" t="s">
        <v>65</v>
      </c>
      <c r="D20" s="41" t="s">
        <v>53</v>
      </c>
      <c r="E20" s="43">
        <v>20</v>
      </c>
      <c r="F20" s="60">
        <v>0</v>
      </c>
      <c r="G20" s="60">
        <v>0</v>
      </c>
      <c r="H20" s="7">
        <f t="shared" si="0"/>
        <v>0</v>
      </c>
      <c r="I20" s="7"/>
      <c r="J20" s="7">
        <v>0</v>
      </c>
      <c r="K20" s="7">
        <f t="shared" si="1"/>
        <v>0</v>
      </c>
      <c r="L20" s="7">
        <f t="shared" si="2"/>
        <v>0</v>
      </c>
      <c r="M20" s="7">
        <f t="shared" si="3"/>
        <v>0</v>
      </c>
      <c r="N20" s="7">
        <f t="shared" si="4"/>
        <v>0</v>
      </c>
      <c r="O20" s="7">
        <f t="shared" si="5"/>
        <v>0</v>
      </c>
      <c r="P20" s="7">
        <f t="shared" si="6"/>
        <v>0</v>
      </c>
    </row>
    <row r="21" spans="1:16" ht="31.5">
      <c r="A21" s="40">
        <v>5</v>
      </c>
      <c r="B21" s="42"/>
      <c r="C21" s="44" t="s">
        <v>66</v>
      </c>
      <c r="D21" s="41" t="s">
        <v>57</v>
      </c>
      <c r="E21" s="43">
        <v>90</v>
      </c>
      <c r="F21" s="60">
        <v>0</v>
      </c>
      <c r="G21" s="60">
        <v>0</v>
      </c>
      <c r="H21" s="7">
        <f t="shared" si="0"/>
        <v>0</v>
      </c>
      <c r="I21" s="7"/>
      <c r="J21" s="7">
        <v>0</v>
      </c>
      <c r="K21" s="7">
        <f t="shared" si="1"/>
        <v>0</v>
      </c>
      <c r="L21" s="7">
        <f t="shared" si="2"/>
        <v>0</v>
      </c>
      <c r="M21" s="7">
        <f t="shared" si="3"/>
        <v>0</v>
      </c>
      <c r="N21" s="7">
        <f t="shared" si="4"/>
        <v>0</v>
      </c>
      <c r="O21" s="7">
        <f t="shared" si="5"/>
        <v>0</v>
      </c>
      <c r="P21" s="7">
        <f t="shared" si="6"/>
        <v>0</v>
      </c>
    </row>
    <row r="22" spans="1:16" ht="31.5">
      <c r="A22" s="40">
        <v>6</v>
      </c>
      <c r="B22" s="42"/>
      <c r="C22" s="44" t="s">
        <v>67</v>
      </c>
      <c r="D22" s="41" t="s">
        <v>57</v>
      </c>
      <c r="E22" s="43">
        <v>14</v>
      </c>
      <c r="F22" s="60">
        <v>0</v>
      </c>
      <c r="G22" s="60">
        <v>0</v>
      </c>
      <c r="H22" s="7">
        <f t="shared" ref="H22" si="7">ROUND(F22*G22,2)</f>
        <v>0</v>
      </c>
      <c r="I22" s="7"/>
      <c r="J22" s="7">
        <v>0</v>
      </c>
      <c r="K22" s="7">
        <f t="shared" ref="K22" si="8">SUM(H22:J22)</f>
        <v>0</v>
      </c>
      <c r="L22" s="7">
        <f t="shared" ref="L22" si="9">ROUND(E22*F22,2)</f>
        <v>0</v>
      </c>
      <c r="M22" s="7">
        <f t="shared" ref="M22" si="10">ROUND(E22*H22,2)</f>
        <v>0</v>
      </c>
      <c r="N22" s="7">
        <f t="shared" ref="N22" si="11">ROUND(E22*I22,2)</f>
        <v>0</v>
      </c>
      <c r="O22" s="7">
        <f t="shared" ref="O22" si="12">ROUND(E22*J22,2)</f>
        <v>0</v>
      </c>
      <c r="P22" s="7">
        <f t="shared" ref="P22" si="13">SUM(M22:O22)</f>
        <v>0</v>
      </c>
    </row>
    <row r="23" spans="1:16">
      <c r="A23" s="40">
        <v>7</v>
      </c>
      <c r="B23" s="42"/>
      <c r="C23" s="44" t="s">
        <v>68</v>
      </c>
      <c r="D23" s="41" t="s">
        <v>57</v>
      </c>
      <c r="E23" s="43">
        <v>68</v>
      </c>
      <c r="F23" s="60">
        <v>0</v>
      </c>
      <c r="G23" s="60">
        <v>0</v>
      </c>
      <c r="H23" s="7">
        <f t="shared" ref="H23:H28" si="14">ROUND(F23*G23,2)</f>
        <v>0</v>
      </c>
      <c r="I23" s="7"/>
      <c r="J23" s="7">
        <v>0</v>
      </c>
      <c r="K23" s="7">
        <f t="shared" ref="K23:K28" si="15">SUM(H23:J23)</f>
        <v>0</v>
      </c>
      <c r="L23" s="7">
        <f t="shared" ref="L23:L28" si="16">ROUND(E23*F23,2)</f>
        <v>0</v>
      </c>
      <c r="M23" s="7">
        <f t="shared" ref="M23:M28" si="17">ROUND(E23*H23,2)</f>
        <v>0</v>
      </c>
      <c r="N23" s="7">
        <f t="shared" ref="N23:N28" si="18">ROUND(E23*I23,2)</f>
        <v>0</v>
      </c>
      <c r="O23" s="7">
        <f t="shared" ref="O23:O28" si="19">ROUND(E23*J23,2)</f>
        <v>0</v>
      </c>
      <c r="P23" s="7">
        <f t="shared" ref="P23:P28" si="20">SUM(M23:O23)</f>
        <v>0</v>
      </c>
    </row>
    <row r="24" spans="1:16">
      <c r="A24" s="40">
        <v>8</v>
      </c>
      <c r="B24" s="42"/>
      <c r="C24" s="44" t="s">
        <v>69</v>
      </c>
      <c r="D24" s="41" t="s">
        <v>60</v>
      </c>
      <c r="E24" s="43">
        <v>68</v>
      </c>
      <c r="F24" s="60">
        <v>0</v>
      </c>
      <c r="G24" s="60">
        <v>0</v>
      </c>
      <c r="H24" s="7">
        <f t="shared" si="14"/>
        <v>0</v>
      </c>
      <c r="I24" s="7"/>
      <c r="J24" s="7">
        <v>0</v>
      </c>
      <c r="K24" s="7">
        <f t="shared" si="15"/>
        <v>0</v>
      </c>
      <c r="L24" s="7">
        <f t="shared" si="16"/>
        <v>0</v>
      </c>
      <c r="M24" s="7">
        <f t="shared" si="17"/>
        <v>0</v>
      </c>
      <c r="N24" s="7">
        <f t="shared" si="18"/>
        <v>0</v>
      </c>
      <c r="O24" s="7">
        <f t="shared" si="19"/>
        <v>0</v>
      </c>
      <c r="P24" s="7">
        <f t="shared" si="20"/>
        <v>0</v>
      </c>
    </row>
    <row r="25" spans="1:16">
      <c r="A25" s="40">
        <v>9</v>
      </c>
      <c r="B25" s="42"/>
      <c r="C25" s="44" t="s">
        <v>70</v>
      </c>
      <c r="D25" s="41" t="s">
        <v>60</v>
      </c>
      <c r="E25" s="43">
        <v>14</v>
      </c>
      <c r="F25" s="60">
        <v>0</v>
      </c>
      <c r="G25" s="60">
        <v>0</v>
      </c>
      <c r="H25" s="7">
        <f t="shared" si="14"/>
        <v>0</v>
      </c>
      <c r="I25" s="7"/>
      <c r="J25" s="7">
        <v>0</v>
      </c>
      <c r="K25" s="7">
        <f t="shared" si="15"/>
        <v>0</v>
      </c>
      <c r="L25" s="7">
        <f t="shared" si="16"/>
        <v>0</v>
      </c>
      <c r="M25" s="7">
        <f t="shared" si="17"/>
        <v>0</v>
      </c>
      <c r="N25" s="7">
        <f t="shared" si="18"/>
        <v>0</v>
      </c>
      <c r="O25" s="7">
        <f t="shared" si="19"/>
        <v>0</v>
      </c>
      <c r="P25" s="7">
        <f t="shared" si="20"/>
        <v>0</v>
      </c>
    </row>
    <row r="26" spans="1:16">
      <c r="A26" s="40">
        <v>10</v>
      </c>
      <c r="B26" s="42"/>
      <c r="C26" s="44" t="s">
        <v>71</v>
      </c>
      <c r="D26" s="41" t="s">
        <v>60</v>
      </c>
      <c r="E26" s="43">
        <v>68</v>
      </c>
      <c r="F26" s="60">
        <v>0</v>
      </c>
      <c r="G26" s="60">
        <v>0</v>
      </c>
      <c r="H26" s="7">
        <f t="shared" ref="H26" si="21">ROUND(F26*G26,2)</f>
        <v>0</v>
      </c>
      <c r="I26" s="7"/>
      <c r="J26" s="7">
        <v>0</v>
      </c>
      <c r="K26" s="7">
        <f t="shared" ref="K26" si="22">SUM(H26:J26)</f>
        <v>0</v>
      </c>
      <c r="L26" s="7">
        <f t="shared" ref="L26" si="23">ROUND(E26*F26,2)</f>
        <v>0</v>
      </c>
      <c r="M26" s="7">
        <f t="shared" ref="M26" si="24">ROUND(E26*H26,2)</f>
        <v>0</v>
      </c>
      <c r="N26" s="7">
        <f t="shared" ref="N26" si="25">ROUND(E26*I26,2)</f>
        <v>0</v>
      </c>
      <c r="O26" s="7">
        <f t="shared" ref="O26" si="26">ROUND(E26*J26,2)</f>
        <v>0</v>
      </c>
      <c r="P26" s="7">
        <f t="shared" ref="P26" si="27">SUM(M26:O26)</f>
        <v>0</v>
      </c>
    </row>
    <row r="27" spans="1:16" ht="31.5">
      <c r="A27" s="40">
        <v>11</v>
      </c>
      <c r="B27" s="42"/>
      <c r="C27" s="44" t="s">
        <v>72</v>
      </c>
      <c r="D27" s="41" t="s">
        <v>57</v>
      </c>
      <c r="E27" s="43">
        <v>14</v>
      </c>
      <c r="F27" s="60">
        <v>0</v>
      </c>
      <c r="G27" s="60">
        <v>0</v>
      </c>
      <c r="H27" s="7">
        <f t="shared" ref="H27" si="28">ROUND(F27*G27,2)</f>
        <v>0</v>
      </c>
      <c r="I27" s="7"/>
      <c r="J27" s="7">
        <v>0</v>
      </c>
      <c r="K27" s="7">
        <f t="shared" ref="K27" si="29">SUM(H27:J27)</f>
        <v>0</v>
      </c>
      <c r="L27" s="7">
        <f t="shared" ref="L27" si="30">ROUND(E27*F27,2)</f>
        <v>0</v>
      </c>
      <c r="M27" s="7">
        <f t="shared" ref="M27" si="31">ROUND(E27*H27,2)</f>
        <v>0</v>
      </c>
      <c r="N27" s="7">
        <f t="shared" ref="N27" si="32">ROUND(E27*I27,2)</f>
        <v>0</v>
      </c>
      <c r="O27" s="7">
        <f t="shared" ref="O27" si="33">ROUND(E27*J27,2)</f>
        <v>0</v>
      </c>
      <c r="P27" s="7">
        <f t="shared" ref="P27" si="34">SUM(M27:O27)</f>
        <v>0</v>
      </c>
    </row>
    <row r="28" spans="1:16">
      <c r="A28" s="40">
        <v>12</v>
      </c>
      <c r="B28" s="42"/>
      <c r="C28" s="44" t="s">
        <v>73</v>
      </c>
      <c r="D28" s="41" t="s">
        <v>60</v>
      </c>
      <c r="E28" s="43">
        <v>43</v>
      </c>
      <c r="F28" s="60">
        <v>0</v>
      </c>
      <c r="G28" s="60">
        <v>0</v>
      </c>
      <c r="H28" s="7">
        <f t="shared" si="14"/>
        <v>0</v>
      </c>
      <c r="I28" s="7"/>
      <c r="J28" s="7">
        <v>0</v>
      </c>
      <c r="K28" s="7">
        <f t="shared" si="15"/>
        <v>0</v>
      </c>
      <c r="L28" s="7">
        <f t="shared" si="16"/>
        <v>0</v>
      </c>
      <c r="M28" s="7">
        <f t="shared" si="17"/>
        <v>0</v>
      </c>
      <c r="N28" s="7">
        <f t="shared" si="18"/>
        <v>0</v>
      </c>
      <c r="O28" s="7">
        <f t="shared" si="19"/>
        <v>0</v>
      </c>
      <c r="P28" s="7">
        <f t="shared" si="20"/>
        <v>0</v>
      </c>
    </row>
    <row r="29" spans="1:16" ht="63">
      <c r="A29" s="40">
        <v>13</v>
      </c>
      <c r="B29" s="42"/>
      <c r="C29" s="44" t="s">
        <v>74</v>
      </c>
      <c r="D29" s="41" t="s">
        <v>60</v>
      </c>
      <c r="E29" s="43">
        <v>2</v>
      </c>
      <c r="F29" s="60">
        <v>0</v>
      </c>
      <c r="G29" s="60">
        <v>0</v>
      </c>
      <c r="H29" s="7">
        <f t="shared" ref="H29:H89" si="35">ROUND(F29*G29,2)</f>
        <v>0</v>
      </c>
      <c r="I29" s="7"/>
      <c r="J29" s="7">
        <v>0</v>
      </c>
      <c r="K29" s="7">
        <f t="shared" ref="K29:K89" si="36">SUM(H29:J29)</f>
        <v>0</v>
      </c>
      <c r="L29" s="7">
        <f t="shared" ref="L29:L89" si="37">ROUND(E29*F29,2)</f>
        <v>0</v>
      </c>
      <c r="M29" s="7">
        <f t="shared" ref="M29:M89" si="38">ROUND(E29*H29,2)</f>
        <v>0</v>
      </c>
      <c r="N29" s="7">
        <f t="shared" ref="N29:N89" si="39">ROUND(E29*I29,2)</f>
        <v>0</v>
      </c>
      <c r="O29" s="7">
        <f t="shared" ref="O29:O89" si="40">ROUND(E29*J29,2)</f>
        <v>0</v>
      </c>
      <c r="P29" s="7">
        <f t="shared" ref="P29:P89" si="41">SUM(M29:O29)</f>
        <v>0</v>
      </c>
    </row>
    <row r="30" spans="1:16" ht="31.5">
      <c r="A30" s="40">
        <v>14</v>
      </c>
      <c r="B30" s="42"/>
      <c r="C30" s="44" t="s">
        <v>75</v>
      </c>
      <c r="D30" s="41" t="s">
        <v>60</v>
      </c>
      <c r="E30" s="43">
        <v>2</v>
      </c>
      <c r="F30" s="60">
        <v>0</v>
      </c>
      <c r="G30" s="60">
        <v>0</v>
      </c>
      <c r="H30" s="7">
        <f t="shared" si="35"/>
        <v>0</v>
      </c>
      <c r="I30" s="7"/>
      <c r="J30" s="7">
        <v>0</v>
      </c>
      <c r="K30" s="7">
        <f t="shared" si="36"/>
        <v>0</v>
      </c>
      <c r="L30" s="7">
        <f t="shared" si="37"/>
        <v>0</v>
      </c>
      <c r="M30" s="7">
        <f t="shared" si="38"/>
        <v>0</v>
      </c>
      <c r="N30" s="7">
        <f t="shared" si="39"/>
        <v>0</v>
      </c>
      <c r="O30" s="7">
        <f t="shared" si="40"/>
        <v>0</v>
      </c>
      <c r="P30" s="7">
        <f t="shared" si="41"/>
        <v>0</v>
      </c>
    </row>
    <row r="31" spans="1:16">
      <c r="A31" s="40">
        <v>15</v>
      </c>
      <c r="B31" s="42"/>
      <c r="C31" s="44" t="s">
        <v>76</v>
      </c>
      <c r="D31" s="41" t="s">
        <v>60</v>
      </c>
      <c r="E31" s="43">
        <v>2</v>
      </c>
      <c r="F31" s="60">
        <v>0</v>
      </c>
      <c r="G31" s="60">
        <v>0</v>
      </c>
      <c r="H31" s="7">
        <f t="shared" si="35"/>
        <v>0</v>
      </c>
      <c r="I31" s="7"/>
      <c r="J31" s="7">
        <v>0</v>
      </c>
      <c r="K31" s="7">
        <f t="shared" si="36"/>
        <v>0</v>
      </c>
      <c r="L31" s="7">
        <f t="shared" si="37"/>
        <v>0</v>
      </c>
      <c r="M31" s="7">
        <f t="shared" si="38"/>
        <v>0</v>
      </c>
      <c r="N31" s="7">
        <f t="shared" si="39"/>
        <v>0</v>
      </c>
      <c r="O31" s="7">
        <f t="shared" si="40"/>
        <v>0</v>
      </c>
      <c r="P31" s="7">
        <f t="shared" si="41"/>
        <v>0</v>
      </c>
    </row>
    <row r="32" spans="1:16" ht="63">
      <c r="A32" s="40">
        <v>16</v>
      </c>
      <c r="B32" s="42"/>
      <c r="C32" s="44" t="s">
        <v>77</v>
      </c>
      <c r="D32" s="41" t="s">
        <v>60</v>
      </c>
      <c r="E32" s="43">
        <v>16</v>
      </c>
      <c r="F32" s="60">
        <v>0</v>
      </c>
      <c r="G32" s="60">
        <v>0</v>
      </c>
      <c r="H32" s="7">
        <f t="shared" si="35"/>
        <v>0</v>
      </c>
      <c r="I32" s="70"/>
      <c r="J32" s="7">
        <v>0</v>
      </c>
      <c r="K32" s="7">
        <f t="shared" si="36"/>
        <v>0</v>
      </c>
      <c r="L32" s="7">
        <f t="shared" si="37"/>
        <v>0</v>
      </c>
      <c r="M32" s="7">
        <f t="shared" si="38"/>
        <v>0</v>
      </c>
      <c r="N32" s="7">
        <f t="shared" si="39"/>
        <v>0</v>
      </c>
      <c r="O32" s="7">
        <f t="shared" si="40"/>
        <v>0</v>
      </c>
      <c r="P32" s="7">
        <f t="shared" si="41"/>
        <v>0</v>
      </c>
    </row>
    <row r="33" spans="1:16" ht="63">
      <c r="A33" s="40">
        <v>17</v>
      </c>
      <c r="B33" s="42"/>
      <c r="C33" s="44" t="s">
        <v>78</v>
      </c>
      <c r="D33" s="41" t="s">
        <v>60</v>
      </c>
      <c r="E33" s="43">
        <v>16</v>
      </c>
      <c r="F33" s="60">
        <v>0</v>
      </c>
      <c r="G33" s="60">
        <v>0</v>
      </c>
      <c r="H33" s="7">
        <f t="shared" si="35"/>
        <v>0</v>
      </c>
      <c r="I33" s="7"/>
      <c r="J33" s="7">
        <v>0</v>
      </c>
      <c r="K33" s="7">
        <f t="shared" si="36"/>
        <v>0</v>
      </c>
      <c r="L33" s="7">
        <f t="shared" si="37"/>
        <v>0</v>
      </c>
      <c r="M33" s="7">
        <f t="shared" si="38"/>
        <v>0</v>
      </c>
      <c r="N33" s="7">
        <f t="shared" si="39"/>
        <v>0</v>
      </c>
      <c r="O33" s="7">
        <f t="shared" si="40"/>
        <v>0</v>
      </c>
      <c r="P33" s="7">
        <f t="shared" si="41"/>
        <v>0</v>
      </c>
    </row>
    <row r="34" spans="1:16" ht="31.5">
      <c r="A34" s="40">
        <v>18</v>
      </c>
      <c r="B34" s="42"/>
      <c r="C34" s="44" t="s">
        <v>79</v>
      </c>
      <c r="D34" s="41" t="s">
        <v>60</v>
      </c>
      <c r="E34" s="43">
        <v>16</v>
      </c>
      <c r="F34" s="60">
        <v>0</v>
      </c>
      <c r="G34" s="60">
        <v>0</v>
      </c>
      <c r="H34" s="7">
        <f t="shared" si="35"/>
        <v>0</v>
      </c>
      <c r="I34" s="7"/>
      <c r="J34" s="7">
        <v>0</v>
      </c>
      <c r="K34" s="7">
        <f t="shared" si="36"/>
        <v>0</v>
      </c>
      <c r="L34" s="7">
        <f t="shared" si="37"/>
        <v>0</v>
      </c>
      <c r="M34" s="7">
        <f t="shared" si="38"/>
        <v>0</v>
      </c>
      <c r="N34" s="7">
        <f t="shared" si="39"/>
        <v>0</v>
      </c>
      <c r="O34" s="7">
        <f t="shared" si="40"/>
        <v>0</v>
      </c>
      <c r="P34" s="7">
        <f t="shared" si="41"/>
        <v>0</v>
      </c>
    </row>
    <row r="35" spans="1:16">
      <c r="A35" s="40">
        <v>19</v>
      </c>
      <c r="B35" s="42"/>
      <c r="C35" s="44" t="s">
        <v>76</v>
      </c>
      <c r="D35" s="41" t="s">
        <v>60</v>
      </c>
      <c r="E35" s="43">
        <v>16</v>
      </c>
      <c r="F35" s="60">
        <v>0</v>
      </c>
      <c r="G35" s="60">
        <v>0</v>
      </c>
      <c r="H35" s="7">
        <f t="shared" si="35"/>
        <v>0</v>
      </c>
      <c r="I35" s="7"/>
      <c r="J35" s="7">
        <v>0</v>
      </c>
      <c r="K35" s="7">
        <f t="shared" si="36"/>
        <v>0</v>
      </c>
      <c r="L35" s="7">
        <f t="shared" si="37"/>
        <v>0</v>
      </c>
      <c r="M35" s="7">
        <f t="shared" si="38"/>
        <v>0</v>
      </c>
      <c r="N35" s="7">
        <f t="shared" si="39"/>
        <v>0</v>
      </c>
      <c r="O35" s="7">
        <f t="shared" si="40"/>
        <v>0</v>
      </c>
      <c r="P35" s="7">
        <f t="shared" si="41"/>
        <v>0</v>
      </c>
    </row>
    <row r="36" spans="1:16" ht="94.5">
      <c r="A36" s="40">
        <v>20</v>
      </c>
      <c r="B36" s="42"/>
      <c r="C36" s="44" t="s">
        <v>80</v>
      </c>
      <c r="D36" s="41" t="s">
        <v>60</v>
      </c>
      <c r="E36" s="43">
        <v>2</v>
      </c>
      <c r="F36" s="60">
        <v>0</v>
      </c>
      <c r="G36" s="60">
        <v>0</v>
      </c>
      <c r="H36" s="7">
        <f t="shared" si="35"/>
        <v>0</v>
      </c>
      <c r="I36" s="70"/>
      <c r="J36" s="7">
        <v>0</v>
      </c>
      <c r="K36" s="7">
        <f t="shared" si="36"/>
        <v>0</v>
      </c>
      <c r="L36" s="7">
        <f t="shared" si="37"/>
        <v>0</v>
      </c>
      <c r="M36" s="7">
        <f t="shared" si="38"/>
        <v>0</v>
      </c>
      <c r="N36" s="7">
        <f t="shared" si="39"/>
        <v>0</v>
      </c>
      <c r="O36" s="7">
        <f t="shared" si="40"/>
        <v>0</v>
      </c>
      <c r="P36" s="7">
        <f t="shared" si="41"/>
        <v>0</v>
      </c>
    </row>
    <row r="37" spans="1:16" ht="63">
      <c r="A37" s="40">
        <v>21</v>
      </c>
      <c r="B37" s="42"/>
      <c r="C37" s="44" t="s">
        <v>78</v>
      </c>
      <c r="D37" s="41" t="s">
        <v>60</v>
      </c>
      <c r="E37" s="43">
        <v>2</v>
      </c>
      <c r="F37" s="60">
        <v>0</v>
      </c>
      <c r="G37" s="60">
        <v>0</v>
      </c>
      <c r="H37" s="7">
        <f t="shared" si="35"/>
        <v>0</v>
      </c>
      <c r="I37" s="7"/>
      <c r="J37" s="7">
        <v>0</v>
      </c>
      <c r="K37" s="7">
        <f t="shared" si="36"/>
        <v>0</v>
      </c>
      <c r="L37" s="7">
        <f t="shared" si="37"/>
        <v>0</v>
      </c>
      <c r="M37" s="7">
        <f t="shared" si="38"/>
        <v>0</v>
      </c>
      <c r="N37" s="7">
        <f t="shared" si="39"/>
        <v>0</v>
      </c>
      <c r="O37" s="7">
        <f t="shared" si="40"/>
        <v>0</v>
      </c>
      <c r="P37" s="7">
        <f t="shared" si="41"/>
        <v>0</v>
      </c>
    </row>
    <row r="38" spans="1:16" ht="31.5">
      <c r="A38" s="40">
        <v>22</v>
      </c>
      <c r="B38" s="42"/>
      <c r="C38" s="44" t="s">
        <v>81</v>
      </c>
      <c r="D38" s="41" t="s">
        <v>60</v>
      </c>
      <c r="E38" s="43">
        <v>2</v>
      </c>
      <c r="F38" s="60">
        <v>0</v>
      </c>
      <c r="G38" s="60">
        <v>0</v>
      </c>
      <c r="H38" s="7">
        <f t="shared" si="35"/>
        <v>0</v>
      </c>
      <c r="I38" s="7"/>
      <c r="J38" s="7">
        <v>0</v>
      </c>
      <c r="K38" s="7">
        <f t="shared" si="36"/>
        <v>0</v>
      </c>
      <c r="L38" s="7">
        <f t="shared" si="37"/>
        <v>0</v>
      </c>
      <c r="M38" s="7">
        <f t="shared" si="38"/>
        <v>0</v>
      </c>
      <c r="N38" s="7">
        <f t="shared" si="39"/>
        <v>0</v>
      </c>
      <c r="O38" s="7">
        <f t="shared" si="40"/>
        <v>0</v>
      </c>
      <c r="P38" s="7">
        <f t="shared" si="41"/>
        <v>0</v>
      </c>
    </row>
    <row r="39" spans="1:16">
      <c r="A39" s="40">
        <v>23</v>
      </c>
      <c r="B39" s="42"/>
      <c r="C39" s="44" t="s">
        <v>76</v>
      </c>
      <c r="D39" s="41" t="s">
        <v>60</v>
      </c>
      <c r="E39" s="43">
        <v>2</v>
      </c>
      <c r="F39" s="60">
        <v>0</v>
      </c>
      <c r="G39" s="60">
        <v>0</v>
      </c>
      <c r="H39" s="7">
        <f t="shared" si="35"/>
        <v>0</v>
      </c>
      <c r="I39" s="7"/>
      <c r="J39" s="7">
        <v>0</v>
      </c>
      <c r="K39" s="7">
        <f t="shared" si="36"/>
        <v>0</v>
      </c>
      <c r="L39" s="7">
        <f t="shared" si="37"/>
        <v>0</v>
      </c>
      <c r="M39" s="7">
        <f t="shared" si="38"/>
        <v>0</v>
      </c>
      <c r="N39" s="7">
        <f t="shared" si="39"/>
        <v>0</v>
      </c>
      <c r="O39" s="7">
        <f t="shared" si="40"/>
        <v>0</v>
      </c>
      <c r="P39" s="7">
        <f t="shared" si="41"/>
        <v>0</v>
      </c>
    </row>
    <row r="40" spans="1:16" ht="63">
      <c r="A40" s="40">
        <v>24</v>
      </c>
      <c r="B40" s="42"/>
      <c r="C40" s="44" t="s">
        <v>82</v>
      </c>
      <c r="D40" s="41" t="s">
        <v>60</v>
      </c>
      <c r="E40" s="43">
        <v>2</v>
      </c>
      <c r="F40" s="60">
        <v>0</v>
      </c>
      <c r="G40" s="60">
        <v>0</v>
      </c>
      <c r="H40" s="7">
        <f t="shared" si="35"/>
        <v>0</v>
      </c>
      <c r="I40" s="7"/>
      <c r="J40" s="7">
        <v>0</v>
      </c>
      <c r="K40" s="7">
        <f t="shared" si="36"/>
        <v>0</v>
      </c>
      <c r="L40" s="7">
        <f t="shared" si="37"/>
        <v>0</v>
      </c>
      <c r="M40" s="7">
        <f t="shared" si="38"/>
        <v>0</v>
      </c>
      <c r="N40" s="7">
        <f t="shared" si="39"/>
        <v>0</v>
      </c>
      <c r="O40" s="7">
        <f t="shared" si="40"/>
        <v>0</v>
      </c>
      <c r="P40" s="7">
        <f t="shared" si="41"/>
        <v>0</v>
      </c>
    </row>
    <row r="41" spans="1:16" ht="31.5">
      <c r="A41" s="40">
        <v>25</v>
      </c>
      <c r="B41" s="42"/>
      <c r="C41" s="44" t="s">
        <v>83</v>
      </c>
      <c r="D41" s="41" t="s">
        <v>60</v>
      </c>
      <c r="E41" s="43">
        <v>2</v>
      </c>
      <c r="F41" s="60">
        <v>0</v>
      </c>
      <c r="G41" s="60">
        <v>0</v>
      </c>
      <c r="H41" s="7">
        <f t="shared" si="35"/>
        <v>0</v>
      </c>
      <c r="I41" s="7"/>
      <c r="J41" s="7">
        <v>0</v>
      </c>
      <c r="K41" s="7">
        <f t="shared" si="36"/>
        <v>0</v>
      </c>
      <c r="L41" s="7">
        <f t="shared" si="37"/>
        <v>0</v>
      </c>
      <c r="M41" s="7">
        <f t="shared" si="38"/>
        <v>0</v>
      </c>
      <c r="N41" s="7">
        <f t="shared" si="39"/>
        <v>0</v>
      </c>
      <c r="O41" s="7">
        <f t="shared" si="40"/>
        <v>0</v>
      </c>
      <c r="P41" s="7">
        <f t="shared" si="41"/>
        <v>0</v>
      </c>
    </row>
    <row r="42" spans="1:16" ht="47.25">
      <c r="A42" s="40">
        <v>26</v>
      </c>
      <c r="B42" s="42"/>
      <c r="C42" s="44" t="s">
        <v>84</v>
      </c>
      <c r="D42" s="41" t="s">
        <v>60</v>
      </c>
      <c r="E42" s="43">
        <v>2</v>
      </c>
      <c r="F42" s="60">
        <v>0</v>
      </c>
      <c r="G42" s="60">
        <v>0</v>
      </c>
      <c r="H42" s="7">
        <f t="shared" si="35"/>
        <v>0</v>
      </c>
      <c r="I42" s="7"/>
      <c r="J42" s="7">
        <v>0</v>
      </c>
      <c r="K42" s="7">
        <f t="shared" si="36"/>
        <v>0</v>
      </c>
      <c r="L42" s="7">
        <f t="shared" si="37"/>
        <v>0</v>
      </c>
      <c r="M42" s="7">
        <f t="shared" si="38"/>
        <v>0</v>
      </c>
      <c r="N42" s="7">
        <f t="shared" si="39"/>
        <v>0</v>
      </c>
      <c r="O42" s="7">
        <f t="shared" si="40"/>
        <v>0</v>
      </c>
      <c r="P42" s="7">
        <f t="shared" si="41"/>
        <v>0</v>
      </c>
    </row>
    <row r="43" spans="1:16">
      <c r="A43" s="40">
        <v>27</v>
      </c>
      <c r="B43" s="42"/>
      <c r="C43" s="44" t="s">
        <v>76</v>
      </c>
      <c r="D43" s="41" t="s">
        <v>60</v>
      </c>
      <c r="E43" s="43">
        <v>2</v>
      </c>
      <c r="F43" s="60">
        <v>0</v>
      </c>
      <c r="G43" s="60">
        <v>0</v>
      </c>
      <c r="H43" s="7">
        <f t="shared" si="35"/>
        <v>0</v>
      </c>
      <c r="I43" s="7"/>
      <c r="J43" s="7">
        <v>0</v>
      </c>
      <c r="K43" s="7">
        <f t="shared" si="36"/>
        <v>0</v>
      </c>
      <c r="L43" s="7">
        <f t="shared" si="37"/>
        <v>0</v>
      </c>
      <c r="M43" s="7">
        <f t="shared" si="38"/>
        <v>0</v>
      </c>
      <c r="N43" s="7">
        <f t="shared" si="39"/>
        <v>0</v>
      </c>
      <c r="O43" s="7">
        <f t="shared" si="40"/>
        <v>0</v>
      </c>
      <c r="P43" s="7">
        <f t="shared" si="41"/>
        <v>0</v>
      </c>
    </row>
    <row r="44" spans="1:16" ht="78.75">
      <c r="A44" s="40">
        <v>28</v>
      </c>
      <c r="B44" s="42"/>
      <c r="C44" s="44" t="s">
        <v>85</v>
      </c>
      <c r="D44" s="41" t="s">
        <v>60</v>
      </c>
      <c r="E44" s="43">
        <v>2</v>
      </c>
      <c r="F44" s="60">
        <v>0</v>
      </c>
      <c r="G44" s="60">
        <v>0</v>
      </c>
      <c r="H44" s="7">
        <f t="shared" si="35"/>
        <v>0</v>
      </c>
      <c r="I44" s="7"/>
      <c r="J44" s="7">
        <v>0</v>
      </c>
      <c r="K44" s="7">
        <f t="shared" si="36"/>
        <v>0</v>
      </c>
      <c r="L44" s="7">
        <f t="shared" si="37"/>
        <v>0</v>
      </c>
      <c r="M44" s="7">
        <f t="shared" si="38"/>
        <v>0</v>
      </c>
      <c r="N44" s="7">
        <f t="shared" si="39"/>
        <v>0</v>
      </c>
      <c r="O44" s="7">
        <f t="shared" si="40"/>
        <v>0</v>
      </c>
      <c r="P44" s="7">
        <f t="shared" si="41"/>
        <v>0</v>
      </c>
    </row>
    <row r="45" spans="1:16" ht="31.5">
      <c r="A45" s="40">
        <v>29</v>
      </c>
      <c r="B45" s="42"/>
      <c r="C45" s="44" t="s">
        <v>83</v>
      </c>
      <c r="D45" s="41" t="s">
        <v>60</v>
      </c>
      <c r="E45" s="43">
        <v>2</v>
      </c>
      <c r="F45" s="60">
        <v>0</v>
      </c>
      <c r="G45" s="60">
        <v>0</v>
      </c>
      <c r="H45" s="7">
        <f t="shared" si="35"/>
        <v>0</v>
      </c>
      <c r="I45" s="7"/>
      <c r="J45" s="7">
        <v>0</v>
      </c>
      <c r="K45" s="7">
        <f t="shared" si="36"/>
        <v>0</v>
      </c>
      <c r="L45" s="7">
        <f t="shared" si="37"/>
        <v>0</v>
      </c>
      <c r="M45" s="7">
        <f t="shared" si="38"/>
        <v>0</v>
      </c>
      <c r="N45" s="7">
        <f t="shared" si="39"/>
        <v>0</v>
      </c>
      <c r="O45" s="7">
        <f t="shared" si="40"/>
        <v>0</v>
      </c>
      <c r="P45" s="7">
        <f t="shared" si="41"/>
        <v>0</v>
      </c>
    </row>
    <row r="46" spans="1:16" ht="47.25">
      <c r="A46" s="40">
        <v>30</v>
      </c>
      <c r="B46" s="42"/>
      <c r="C46" s="44" t="s">
        <v>84</v>
      </c>
      <c r="D46" s="41" t="s">
        <v>60</v>
      </c>
      <c r="E46" s="43">
        <v>2</v>
      </c>
      <c r="F46" s="60">
        <v>0</v>
      </c>
      <c r="G46" s="60">
        <v>0</v>
      </c>
      <c r="H46" s="7">
        <f t="shared" si="35"/>
        <v>0</v>
      </c>
      <c r="I46" s="7"/>
      <c r="J46" s="7">
        <v>0</v>
      </c>
      <c r="K46" s="7">
        <f t="shared" si="36"/>
        <v>0</v>
      </c>
      <c r="L46" s="7">
        <f t="shared" si="37"/>
        <v>0</v>
      </c>
      <c r="M46" s="7">
        <f t="shared" si="38"/>
        <v>0</v>
      </c>
      <c r="N46" s="7">
        <f t="shared" si="39"/>
        <v>0</v>
      </c>
      <c r="O46" s="7">
        <f t="shared" si="40"/>
        <v>0</v>
      </c>
      <c r="P46" s="7">
        <f t="shared" si="41"/>
        <v>0</v>
      </c>
    </row>
    <row r="47" spans="1:16">
      <c r="A47" s="40">
        <v>31</v>
      </c>
      <c r="B47" s="42"/>
      <c r="C47" s="44" t="s">
        <v>76</v>
      </c>
      <c r="D47" s="41" t="s">
        <v>60</v>
      </c>
      <c r="E47" s="43">
        <v>2</v>
      </c>
      <c r="F47" s="60">
        <v>0</v>
      </c>
      <c r="G47" s="60">
        <v>0</v>
      </c>
      <c r="H47" s="7">
        <f t="shared" si="35"/>
        <v>0</v>
      </c>
      <c r="I47" s="7"/>
      <c r="J47" s="7">
        <v>0</v>
      </c>
      <c r="K47" s="7">
        <f t="shared" si="36"/>
        <v>0</v>
      </c>
      <c r="L47" s="7">
        <f t="shared" si="37"/>
        <v>0</v>
      </c>
      <c r="M47" s="7">
        <f t="shared" si="38"/>
        <v>0</v>
      </c>
      <c r="N47" s="7">
        <f t="shared" si="39"/>
        <v>0</v>
      </c>
      <c r="O47" s="7">
        <f t="shared" si="40"/>
        <v>0</v>
      </c>
      <c r="P47" s="7">
        <f t="shared" si="41"/>
        <v>0</v>
      </c>
    </row>
    <row r="48" spans="1:16" ht="63">
      <c r="A48" s="40">
        <v>32</v>
      </c>
      <c r="B48" s="42"/>
      <c r="C48" s="44" t="s">
        <v>86</v>
      </c>
      <c r="D48" s="41" t="s">
        <v>60</v>
      </c>
      <c r="E48" s="43">
        <v>1</v>
      </c>
      <c r="F48" s="60">
        <v>0</v>
      </c>
      <c r="G48" s="60">
        <v>0</v>
      </c>
      <c r="H48" s="7">
        <f t="shared" si="35"/>
        <v>0</v>
      </c>
      <c r="I48" s="7"/>
      <c r="J48" s="7">
        <v>0</v>
      </c>
      <c r="K48" s="7">
        <f t="shared" si="36"/>
        <v>0</v>
      </c>
      <c r="L48" s="7">
        <f t="shared" si="37"/>
        <v>0</v>
      </c>
      <c r="M48" s="7">
        <f t="shared" si="38"/>
        <v>0</v>
      </c>
      <c r="N48" s="7">
        <f t="shared" si="39"/>
        <v>0</v>
      </c>
      <c r="O48" s="7">
        <f t="shared" si="40"/>
        <v>0</v>
      </c>
      <c r="P48" s="7">
        <f t="shared" si="41"/>
        <v>0</v>
      </c>
    </row>
    <row r="49" spans="1:16" ht="31.5">
      <c r="A49" s="40">
        <v>33</v>
      </c>
      <c r="B49" s="42"/>
      <c r="C49" s="44" t="s">
        <v>83</v>
      </c>
      <c r="D49" s="41" t="s">
        <v>60</v>
      </c>
      <c r="E49" s="43">
        <v>1</v>
      </c>
      <c r="F49" s="60">
        <v>0</v>
      </c>
      <c r="G49" s="60">
        <v>0</v>
      </c>
      <c r="H49" s="7">
        <f t="shared" si="35"/>
        <v>0</v>
      </c>
      <c r="I49" s="7"/>
      <c r="J49" s="7">
        <v>0</v>
      </c>
      <c r="K49" s="7">
        <f t="shared" si="36"/>
        <v>0</v>
      </c>
      <c r="L49" s="7">
        <f t="shared" si="37"/>
        <v>0</v>
      </c>
      <c r="M49" s="7">
        <f t="shared" si="38"/>
        <v>0</v>
      </c>
      <c r="N49" s="7">
        <f t="shared" si="39"/>
        <v>0</v>
      </c>
      <c r="O49" s="7">
        <f t="shared" si="40"/>
        <v>0</v>
      </c>
      <c r="P49" s="7">
        <f t="shared" si="41"/>
        <v>0</v>
      </c>
    </row>
    <row r="50" spans="1:16" ht="47.25">
      <c r="A50" s="40">
        <v>34</v>
      </c>
      <c r="B50" s="42"/>
      <c r="C50" s="44" t="s">
        <v>87</v>
      </c>
      <c r="D50" s="41" t="s">
        <v>60</v>
      </c>
      <c r="E50" s="43">
        <v>1</v>
      </c>
      <c r="F50" s="60">
        <v>0</v>
      </c>
      <c r="G50" s="60">
        <v>0</v>
      </c>
      <c r="H50" s="7">
        <f t="shared" si="35"/>
        <v>0</v>
      </c>
      <c r="I50" s="7"/>
      <c r="J50" s="7">
        <v>0</v>
      </c>
      <c r="K50" s="7">
        <f t="shared" si="36"/>
        <v>0</v>
      </c>
      <c r="L50" s="7">
        <f t="shared" si="37"/>
        <v>0</v>
      </c>
      <c r="M50" s="7">
        <f t="shared" si="38"/>
        <v>0</v>
      </c>
      <c r="N50" s="7">
        <f t="shared" si="39"/>
        <v>0</v>
      </c>
      <c r="O50" s="7">
        <f t="shared" si="40"/>
        <v>0</v>
      </c>
      <c r="P50" s="7">
        <f t="shared" si="41"/>
        <v>0</v>
      </c>
    </row>
    <row r="51" spans="1:16">
      <c r="A51" s="40">
        <v>35</v>
      </c>
      <c r="B51" s="42"/>
      <c r="C51" s="44" t="s">
        <v>76</v>
      </c>
      <c r="D51" s="41" t="s">
        <v>60</v>
      </c>
      <c r="E51" s="43">
        <v>1</v>
      </c>
      <c r="F51" s="60">
        <v>0</v>
      </c>
      <c r="G51" s="60">
        <v>0</v>
      </c>
      <c r="H51" s="7">
        <f t="shared" si="35"/>
        <v>0</v>
      </c>
      <c r="I51" s="7"/>
      <c r="J51" s="7">
        <v>0</v>
      </c>
      <c r="K51" s="7">
        <f t="shared" si="36"/>
        <v>0</v>
      </c>
      <c r="L51" s="7">
        <f t="shared" si="37"/>
        <v>0</v>
      </c>
      <c r="M51" s="7">
        <f t="shared" si="38"/>
        <v>0</v>
      </c>
      <c r="N51" s="7">
        <f t="shared" si="39"/>
        <v>0</v>
      </c>
      <c r="O51" s="7">
        <f t="shared" si="40"/>
        <v>0</v>
      </c>
      <c r="P51" s="7">
        <f t="shared" si="41"/>
        <v>0</v>
      </c>
    </row>
    <row r="52" spans="1:16" ht="78.75">
      <c r="A52" s="40">
        <v>36</v>
      </c>
      <c r="B52" s="42"/>
      <c r="C52" s="44" t="s">
        <v>88</v>
      </c>
      <c r="D52" s="41" t="s">
        <v>60</v>
      </c>
      <c r="E52" s="43">
        <v>8</v>
      </c>
      <c r="F52" s="60">
        <v>0</v>
      </c>
      <c r="G52" s="60">
        <v>0</v>
      </c>
      <c r="H52" s="7">
        <f t="shared" si="35"/>
        <v>0</v>
      </c>
      <c r="I52" s="7"/>
      <c r="J52" s="7">
        <v>0</v>
      </c>
      <c r="K52" s="7">
        <f t="shared" si="36"/>
        <v>0</v>
      </c>
      <c r="L52" s="7">
        <f t="shared" si="37"/>
        <v>0</v>
      </c>
      <c r="M52" s="7">
        <f t="shared" si="38"/>
        <v>0</v>
      </c>
      <c r="N52" s="7">
        <f t="shared" si="39"/>
        <v>0</v>
      </c>
      <c r="O52" s="7">
        <f t="shared" si="40"/>
        <v>0</v>
      </c>
      <c r="P52" s="7">
        <f t="shared" si="41"/>
        <v>0</v>
      </c>
    </row>
    <row r="53" spans="1:16" ht="31.5">
      <c r="A53" s="40">
        <v>37</v>
      </c>
      <c r="B53" s="42"/>
      <c r="C53" s="44" t="s">
        <v>83</v>
      </c>
      <c r="D53" s="41" t="s">
        <v>60</v>
      </c>
      <c r="E53" s="43">
        <v>8</v>
      </c>
      <c r="F53" s="60">
        <v>0</v>
      </c>
      <c r="G53" s="60">
        <v>0</v>
      </c>
      <c r="H53" s="7">
        <f t="shared" si="35"/>
        <v>0</v>
      </c>
      <c r="I53" s="7"/>
      <c r="J53" s="7">
        <v>0</v>
      </c>
      <c r="K53" s="7">
        <f t="shared" si="36"/>
        <v>0</v>
      </c>
      <c r="L53" s="7">
        <f t="shared" si="37"/>
        <v>0</v>
      </c>
      <c r="M53" s="7">
        <f t="shared" si="38"/>
        <v>0</v>
      </c>
      <c r="N53" s="7">
        <f t="shared" si="39"/>
        <v>0</v>
      </c>
      <c r="O53" s="7">
        <f t="shared" si="40"/>
        <v>0</v>
      </c>
      <c r="P53" s="7">
        <f t="shared" si="41"/>
        <v>0</v>
      </c>
    </row>
    <row r="54" spans="1:16" ht="47.25">
      <c r="A54" s="40">
        <v>38</v>
      </c>
      <c r="B54" s="42"/>
      <c r="C54" s="44" t="s">
        <v>87</v>
      </c>
      <c r="D54" s="41" t="s">
        <v>60</v>
      </c>
      <c r="E54" s="43">
        <v>8</v>
      </c>
      <c r="F54" s="60">
        <v>0</v>
      </c>
      <c r="G54" s="60">
        <v>0</v>
      </c>
      <c r="H54" s="7">
        <f t="shared" si="35"/>
        <v>0</v>
      </c>
      <c r="I54" s="7"/>
      <c r="J54" s="7">
        <v>0</v>
      </c>
      <c r="K54" s="7">
        <f t="shared" si="36"/>
        <v>0</v>
      </c>
      <c r="L54" s="7">
        <f t="shared" si="37"/>
        <v>0</v>
      </c>
      <c r="M54" s="7">
        <f t="shared" si="38"/>
        <v>0</v>
      </c>
      <c r="N54" s="7">
        <f t="shared" si="39"/>
        <v>0</v>
      </c>
      <c r="O54" s="7">
        <f t="shared" si="40"/>
        <v>0</v>
      </c>
      <c r="P54" s="7">
        <f t="shared" si="41"/>
        <v>0</v>
      </c>
    </row>
    <row r="55" spans="1:16">
      <c r="A55" s="40">
        <v>39</v>
      </c>
      <c r="B55" s="42"/>
      <c r="C55" s="44" t="s">
        <v>76</v>
      </c>
      <c r="D55" s="41" t="s">
        <v>60</v>
      </c>
      <c r="E55" s="43">
        <v>8</v>
      </c>
      <c r="F55" s="60">
        <v>0</v>
      </c>
      <c r="G55" s="60">
        <v>0</v>
      </c>
      <c r="H55" s="7">
        <f t="shared" si="35"/>
        <v>0</v>
      </c>
      <c r="I55" s="7"/>
      <c r="J55" s="7">
        <v>0</v>
      </c>
      <c r="K55" s="7">
        <f t="shared" si="36"/>
        <v>0</v>
      </c>
      <c r="L55" s="7">
        <f t="shared" si="37"/>
        <v>0</v>
      </c>
      <c r="M55" s="7">
        <f t="shared" si="38"/>
        <v>0</v>
      </c>
      <c r="N55" s="7">
        <f t="shared" si="39"/>
        <v>0</v>
      </c>
      <c r="O55" s="7">
        <f t="shared" si="40"/>
        <v>0</v>
      </c>
      <c r="P55" s="7">
        <f t="shared" si="41"/>
        <v>0</v>
      </c>
    </row>
    <row r="56" spans="1:16" ht="63">
      <c r="A56" s="40">
        <v>40</v>
      </c>
      <c r="B56" s="42"/>
      <c r="C56" s="44" t="s">
        <v>89</v>
      </c>
      <c r="D56" s="41" t="s">
        <v>60</v>
      </c>
      <c r="E56" s="43">
        <v>8</v>
      </c>
      <c r="F56" s="60">
        <v>0</v>
      </c>
      <c r="G56" s="60">
        <v>0</v>
      </c>
      <c r="H56" s="7">
        <f t="shared" si="35"/>
        <v>0</v>
      </c>
      <c r="I56" s="7"/>
      <c r="J56" s="7">
        <v>0</v>
      </c>
      <c r="K56" s="7">
        <f t="shared" si="36"/>
        <v>0</v>
      </c>
      <c r="L56" s="7">
        <f t="shared" si="37"/>
        <v>0</v>
      </c>
      <c r="M56" s="7">
        <f t="shared" si="38"/>
        <v>0</v>
      </c>
      <c r="N56" s="7">
        <f t="shared" si="39"/>
        <v>0</v>
      </c>
      <c r="O56" s="7">
        <f t="shared" si="40"/>
        <v>0</v>
      </c>
      <c r="P56" s="7">
        <f t="shared" si="41"/>
        <v>0</v>
      </c>
    </row>
    <row r="57" spans="1:16" ht="31.5">
      <c r="A57" s="40">
        <v>41</v>
      </c>
      <c r="B57" s="42"/>
      <c r="C57" s="44" t="s">
        <v>90</v>
      </c>
      <c r="D57" s="41" t="s">
        <v>60</v>
      </c>
      <c r="E57" s="43">
        <v>8</v>
      </c>
      <c r="F57" s="60">
        <v>0</v>
      </c>
      <c r="G57" s="60">
        <v>0</v>
      </c>
      <c r="H57" s="7">
        <f t="shared" si="35"/>
        <v>0</v>
      </c>
      <c r="I57" s="7"/>
      <c r="J57" s="7">
        <v>0</v>
      </c>
      <c r="K57" s="7">
        <f t="shared" si="36"/>
        <v>0</v>
      </c>
      <c r="L57" s="7">
        <f t="shared" si="37"/>
        <v>0</v>
      </c>
      <c r="M57" s="7">
        <f t="shared" si="38"/>
        <v>0</v>
      </c>
      <c r="N57" s="7">
        <f t="shared" si="39"/>
        <v>0</v>
      </c>
      <c r="O57" s="7">
        <f t="shared" si="40"/>
        <v>0</v>
      </c>
      <c r="P57" s="7">
        <f t="shared" si="41"/>
        <v>0</v>
      </c>
    </row>
    <row r="58" spans="1:16" ht="47.25">
      <c r="A58" s="40">
        <v>42</v>
      </c>
      <c r="B58" s="42"/>
      <c r="C58" s="44" t="s">
        <v>87</v>
      </c>
      <c r="D58" s="41" t="s">
        <v>60</v>
      </c>
      <c r="E58" s="43">
        <v>8</v>
      </c>
      <c r="F58" s="60">
        <v>0</v>
      </c>
      <c r="G58" s="60">
        <v>0</v>
      </c>
      <c r="H58" s="7">
        <f t="shared" si="35"/>
        <v>0</v>
      </c>
      <c r="I58" s="7"/>
      <c r="J58" s="7">
        <v>0</v>
      </c>
      <c r="K58" s="7">
        <f t="shared" si="36"/>
        <v>0</v>
      </c>
      <c r="L58" s="7">
        <f t="shared" si="37"/>
        <v>0</v>
      </c>
      <c r="M58" s="7">
        <f t="shared" si="38"/>
        <v>0</v>
      </c>
      <c r="N58" s="7">
        <f t="shared" si="39"/>
        <v>0</v>
      </c>
      <c r="O58" s="7">
        <f t="shared" si="40"/>
        <v>0</v>
      </c>
      <c r="P58" s="7">
        <f t="shared" si="41"/>
        <v>0</v>
      </c>
    </row>
    <row r="59" spans="1:16">
      <c r="A59" s="40">
        <v>43</v>
      </c>
      <c r="B59" s="42"/>
      <c r="C59" s="44" t="s">
        <v>76</v>
      </c>
      <c r="D59" s="41" t="s">
        <v>60</v>
      </c>
      <c r="E59" s="43">
        <v>8</v>
      </c>
      <c r="F59" s="60">
        <v>0</v>
      </c>
      <c r="G59" s="60">
        <v>0</v>
      </c>
      <c r="H59" s="7">
        <f t="shared" si="35"/>
        <v>0</v>
      </c>
      <c r="I59" s="7"/>
      <c r="J59" s="7">
        <v>0</v>
      </c>
      <c r="K59" s="7">
        <f t="shared" si="36"/>
        <v>0</v>
      </c>
      <c r="L59" s="7">
        <f t="shared" si="37"/>
        <v>0</v>
      </c>
      <c r="M59" s="7">
        <f t="shared" si="38"/>
        <v>0</v>
      </c>
      <c r="N59" s="7">
        <f t="shared" si="39"/>
        <v>0</v>
      </c>
      <c r="O59" s="7">
        <f t="shared" si="40"/>
        <v>0</v>
      </c>
      <c r="P59" s="7">
        <f t="shared" si="41"/>
        <v>0</v>
      </c>
    </row>
    <row r="60" spans="1:16" ht="63">
      <c r="A60" s="40">
        <v>44</v>
      </c>
      <c r="B60" s="42"/>
      <c r="C60" s="44" t="s">
        <v>91</v>
      </c>
      <c r="D60" s="41" t="s">
        <v>60</v>
      </c>
      <c r="E60" s="43">
        <v>2</v>
      </c>
      <c r="F60" s="60">
        <v>0</v>
      </c>
      <c r="G60" s="60">
        <v>0</v>
      </c>
      <c r="H60" s="7">
        <f t="shared" si="35"/>
        <v>0</v>
      </c>
      <c r="I60" s="7"/>
      <c r="J60" s="7">
        <v>0</v>
      </c>
      <c r="K60" s="7">
        <f t="shared" si="36"/>
        <v>0</v>
      </c>
      <c r="L60" s="7">
        <f t="shared" si="37"/>
        <v>0</v>
      </c>
      <c r="M60" s="7">
        <f t="shared" si="38"/>
        <v>0</v>
      </c>
      <c r="N60" s="7">
        <f t="shared" si="39"/>
        <v>0</v>
      </c>
      <c r="O60" s="7">
        <f t="shared" si="40"/>
        <v>0</v>
      </c>
      <c r="P60" s="7">
        <f t="shared" si="41"/>
        <v>0</v>
      </c>
    </row>
    <row r="61" spans="1:16" ht="31.5">
      <c r="A61" s="40">
        <v>45</v>
      </c>
      <c r="B61" s="42"/>
      <c r="C61" s="44" t="s">
        <v>90</v>
      </c>
      <c r="D61" s="41" t="s">
        <v>60</v>
      </c>
      <c r="E61" s="43">
        <v>2</v>
      </c>
      <c r="F61" s="60">
        <v>0</v>
      </c>
      <c r="G61" s="60">
        <v>0</v>
      </c>
      <c r="H61" s="7">
        <f t="shared" si="35"/>
        <v>0</v>
      </c>
      <c r="I61" s="7"/>
      <c r="J61" s="7">
        <v>0</v>
      </c>
      <c r="K61" s="7">
        <f t="shared" si="36"/>
        <v>0</v>
      </c>
      <c r="L61" s="7">
        <f t="shared" si="37"/>
        <v>0</v>
      </c>
      <c r="M61" s="7">
        <f t="shared" si="38"/>
        <v>0</v>
      </c>
      <c r="N61" s="7">
        <f t="shared" si="39"/>
        <v>0</v>
      </c>
      <c r="O61" s="7">
        <f t="shared" si="40"/>
        <v>0</v>
      </c>
      <c r="P61" s="7">
        <f t="shared" si="41"/>
        <v>0</v>
      </c>
    </row>
    <row r="62" spans="1:16" ht="47.25">
      <c r="A62" s="40">
        <v>46</v>
      </c>
      <c r="B62" s="42"/>
      <c r="C62" s="44" t="s">
        <v>87</v>
      </c>
      <c r="D62" s="41" t="s">
        <v>60</v>
      </c>
      <c r="E62" s="43">
        <v>2</v>
      </c>
      <c r="F62" s="60">
        <v>0</v>
      </c>
      <c r="G62" s="60">
        <v>0</v>
      </c>
      <c r="H62" s="7">
        <f t="shared" si="35"/>
        <v>0</v>
      </c>
      <c r="I62" s="7"/>
      <c r="J62" s="7">
        <v>0</v>
      </c>
      <c r="K62" s="7">
        <f t="shared" si="36"/>
        <v>0</v>
      </c>
      <c r="L62" s="7">
        <f t="shared" si="37"/>
        <v>0</v>
      </c>
      <c r="M62" s="7">
        <f t="shared" si="38"/>
        <v>0</v>
      </c>
      <c r="N62" s="7">
        <f t="shared" si="39"/>
        <v>0</v>
      </c>
      <c r="O62" s="7">
        <f t="shared" si="40"/>
        <v>0</v>
      </c>
      <c r="P62" s="7">
        <f t="shared" si="41"/>
        <v>0</v>
      </c>
    </row>
    <row r="63" spans="1:16">
      <c r="A63" s="40">
        <v>47</v>
      </c>
      <c r="B63" s="42"/>
      <c r="C63" s="44" t="s">
        <v>76</v>
      </c>
      <c r="D63" s="41" t="s">
        <v>60</v>
      </c>
      <c r="E63" s="43">
        <v>2</v>
      </c>
      <c r="F63" s="60">
        <v>0</v>
      </c>
      <c r="G63" s="60">
        <v>0</v>
      </c>
      <c r="H63" s="7">
        <f t="shared" si="35"/>
        <v>0</v>
      </c>
      <c r="I63" s="7"/>
      <c r="J63" s="7">
        <v>0</v>
      </c>
      <c r="K63" s="7">
        <f t="shared" si="36"/>
        <v>0</v>
      </c>
      <c r="L63" s="7">
        <f t="shared" si="37"/>
        <v>0</v>
      </c>
      <c r="M63" s="7">
        <f t="shared" si="38"/>
        <v>0</v>
      </c>
      <c r="N63" s="7">
        <f t="shared" si="39"/>
        <v>0</v>
      </c>
      <c r="O63" s="7">
        <f t="shared" si="40"/>
        <v>0</v>
      </c>
      <c r="P63" s="7">
        <f t="shared" si="41"/>
        <v>0</v>
      </c>
    </row>
    <row r="64" spans="1:16" ht="63">
      <c r="A64" s="40">
        <v>48</v>
      </c>
      <c r="B64" s="42"/>
      <c r="C64" s="44" t="s">
        <v>92</v>
      </c>
      <c r="D64" s="41" t="s">
        <v>60</v>
      </c>
      <c r="E64" s="43">
        <v>6</v>
      </c>
      <c r="F64" s="60">
        <v>0</v>
      </c>
      <c r="G64" s="60">
        <v>0</v>
      </c>
      <c r="H64" s="7">
        <f t="shared" si="35"/>
        <v>0</v>
      </c>
      <c r="I64" s="7"/>
      <c r="J64" s="7">
        <v>0</v>
      </c>
      <c r="K64" s="7">
        <f t="shared" si="36"/>
        <v>0</v>
      </c>
      <c r="L64" s="7">
        <f t="shared" si="37"/>
        <v>0</v>
      </c>
      <c r="M64" s="7">
        <f t="shared" si="38"/>
        <v>0</v>
      </c>
      <c r="N64" s="7">
        <f t="shared" si="39"/>
        <v>0</v>
      </c>
      <c r="O64" s="7">
        <f t="shared" si="40"/>
        <v>0</v>
      </c>
      <c r="P64" s="7">
        <f t="shared" si="41"/>
        <v>0</v>
      </c>
    </row>
    <row r="65" spans="1:16" ht="47.25">
      <c r="A65" s="40">
        <v>49</v>
      </c>
      <c r="B65" s="42"/>
      <c r="C65" s="44" t="s">
        <v>93</v>
      </c>
      <c r="D65" s="41" t="s">
        <v>53</v>
      </c>
      <c r="E65" s="43">
        <v>12</v>
      </c>
      <c r="F65" s="60">
        <v>0</v>
      </c>
      <c r="G65" s="60">
        <v>0</v>
      </c>
      <c r="H65" s="7">
        <f t="shared" si="35"/>
        <v>0</v>
      </c>
      <c r="I65" s="7"/>
      <c r="J65" s="7">
        <v>0</v>
      </c>
      <c r="K65" s="7">
        <f t="shared" si="36"/>
        <v>0</v>
      </c>
      <c r="L65" s="7">
        <f t="shared" si="37"/>
        <v>0</v>
      </c>
      <c r="M65" s="7">
        <f t="shared" si="38"/>
        <v>0</v>
      </c>
      <c r="N65" s="7">
        <f t="shared" si="39"/>
        <v>0</v>
      </c>
      <c r="O65" s="7">
        <f t="shared" si="40"/>
        <v>0</v>
      </c>
      <c r="P65" s="7">
        <f t="shared" si="41"/>
        <v>0</v>
      </c>
    </row>
    <row r="66" spans="1:16" ht="31.5">
      <c r="A66" s="40">
        <v>50</v>
      </c>
      <c r="B66" s="42"/>
      <c r="C66" s="44" t="s">
        <v>94</v>
      </c>
      <c r="D66" s="41" t="s">
        <v>60</v>
      </c>
      <c r="E66" s="43">
        <v>4</v>
      </c>
      <c r="F66" s="60">
        <v>0</v>
      </c>
      <c r="G66" s="60">
        <v>0</v>
      </c>
      <c r="H66" s="7">
        <f t="shared" si="35"/>
        <v>0</v>
      </c>
      <c r="I66" s="7"/>
      <c r="J66" s="7">
        <v>0</v>
      </c>
      <c r="K66" s="7">
        <f t="shared" si="36"/>
        <v>0</v>
      </c>
      <c r="L66" s="7">
        <f t="shared" si="37"/>
        <v>0</v>
      </c>
      <c r="M66" s="7">
        <f t="shared" si="38"/>
        <v>0</v>
      </c>
      <c r="N66" s="7">
        <f t="shared" si="39"/>
        <v>0</v>
      </c>
      <c r="O66" s="7">
        <f t="shared" si="40"/>
        <v>0</v>
      </c>
      <c r="P66" s="7">
        <f t="shared" si="41"/>
        <v>0</v>
      </c>
    </row>
    <row r="67" spans="1:16" ht="47.25">
      <c r="A67" s="40">
        <v>51</v>
      </c>
      <c r="B67" s="42"/>
      <c r="C67" s="44" t="s">
        <v>754</v>
      </c>
      <c r="D67" s="41" t="s">
        <v>60</v>
      </c>
      <c r="E67" s="43">
        <v>4</v>
      </c>
      <c r="F67" s="60">
        <v>0</v>
      </c>
      <c r="G67" s="60">
        <v>0</v>
      </c>
      <c r="H67" s="7">
        <f t="shared" si="35"/>
        <v>0</v>
      </c>
      <c r="I67" s="7"/>
      <c r="J67" s="7">
        <v>0</v>
      </c>
      <c r="K67" s="7">
        <f t="shared" si="36"/>
        <v>0</v>
      </c>
      <c r="L67" s="7">
        <f t="shared" si="37"/>
        <v>0</v>
      </c>
      <c r="M67" s="7">
        <f t="shared" si="38"/>
        <v>0</v>
      </c>
      <c r="N67" s="7">
        <f t="shared" si="39"/>
        <v>0</v>
      </c>
      <c r="O67" s="7">
        <f t="shared" si="40"/>
        <v>0</v>
      </c>
      <c r="P67" s="7">
        <f t="shared" si="41"/>
        <v>0</v>
      </c>
    </row>
    <row r="68" spans="1:16" ht="47.25">
      <c r="A68" s="40">
        <v>52</v>
      </c>
      <c r="B68" s="42"/>
      <c r="C68" s="44" t="s">
        <v>755</v>
      </c>
      <c r="D68" s="41" t="s">
        <v>60</v>
      </c>
      <c r="E68" s="43">
        <v>20</v>
      </c>
      <c r="F68" s="60">
        <v>0</v>
      </c>
      <c r="G68" s="60">
        <v>0</v>
      </c>
      <c r="H68" s="7">
        <f t="shared" si="35"/>
        <v>0</v>
      </c>
      <c r="I68" s="7"/>
      <c r="J68" s="7">
        <v>0</v>
      </c>
      <c r="K68" s="7">
        <f t="shared" si="36"/>
        <v>0</v>
      </c>
      <c r="L68" s="7">
        <f t="shared" si="37"/>
        <v>0</v>
      </c>
      <c r="M68" s="7">
        <f t="shared" si="38"/>
        <v>0</v>
      </c>
      <c r="N68" s="7">
        <f t="shared" si="39"/>
        <v>0</v>
      </c>
      <c r="O68" s="7">
        <f t="shared" si="40"/>
        <v>0</v>
      </c>
      <c r="P68" s="7">
        <f t="shared" si="41"/>
        <v>0</v>
      </c>
    </row>
    <row r="69" spans="1:16" ht="47.25">
      <c r="A69" s="40">
        <v>53</v>
      </c>
      <c r="B69" s="42"/>
      <c r="C69" s="44" t="s">
        <v>756</v>
      </c>
      <c r="D69" s="41" t="s">
        <v>60</v>
      </c>
      <c r="E69" s="43">
        <v>22</v>
      </c>
      <c r="F69" s="60">
        <v>0</v>
      </c>
      <c r="G69" s="60">
        <v>0</v>
      </c>
      <c r="H69" s="7">
        <f t="shared" si="35"/>
        <v>0</v>
      </c>
      <c r="I69" s="7"/>
      <c r="J69" s="7">
        <v>0</v>
      </c>
      <c r="K69" s="7">
        <f t="shared" si="36"/>
        <v>0</v>
      </c>
      <c r="L69" s="7">
        <f t="shared" si="37"/>
        <v>0</v>
      </c>
      <c r="M69" s="7">
        <f t="shared" si="38"/>
        <v>0</v>
      </c>
      <c r="N69" s="7">
        <f t="shared" si="39"/>
        <v>0</v>
      </c>
      <c r="O69" s="7">
        <f t="shared" si="40"/>
        <v>0</v>
      </c>
      <c r="P69" s="7">
        <f t="shared" si="41"/>
        <v>0</v>
      </c>
    </row>
    <row r="70" spans="1:16" ht="47.25">
      <c r="A70" s="40">
        <v>54</v>
      </c>
      <c r="B70" s="42"/>
      <c r="C70" s="44" t="s">
        <v>95</v>
      </c>
      <c r="D70" s="41" t="s">
        <v>60</v>
      </c>
      <c r="E70" s="43">
        <v>62</v>
      </c>
      <c r="F70" s="60">
        <v>0</v>
      </c>
      <c r="G70" s="60">
        <v>0</v>
      </c>
      <c r="H70" s="7">
        <f t="shared" si="35"/>
        <v>0</v>
      </c>
      <c r="I70" s="7"/>
      <c r="J70" s="7">
        <v>0</v>
      </c>
      <c r="K70" s="7">
        <f t="shared" si="36"/>
        <v>0</v>
      </c>
      <c r="L70" s="7">
        <f t="shared" si="37"/>
        <v>0</v>
      </c>
      <c r="M70" s="7">
        <f t="shared" si="38"/>
        <v>0</v>
      </c>
      <c r="N70" s="7">
        <f t="shared" si="39"/>
        <v>0</v>
      </c>
      <c r="O70" s="7">
        <f t="shared" si="40"/>
        <v>0</v>
      </c>
      <c r="P70" s="7">
        <f t="shared" si="41"/>
        <v>0</v>
      </c>
    </row>
    <row r="71" spans="1:16" ht="31.5">
      <c r="A71" s="40">
        <v>55</v>
      </c>
      <c r="B71" s="42"/>
      <c r="C71" s="102" t="s">
        <v>96</v>
      </c>
      <c r="D71" s="103" t="s">
        <v>60</v>
      </c>
      <c r="E71" s="104">
        <v>62</v>
      </c>
      <c r="F71" s="60">
        <v>0</v>
      </c>
      <c r="G71" s="60">
        <v>0</v>
      </c>
      <c r="H71" s="7">
        <f t="shared" si="35"/>
        <v>0</v>
      </c>
      <c r="I71" s="7"/>
      <c r="J71" s="7">
        <v>0</v>
      </c>
      <c r="K71" s="7">
        <f t="shared" si="36"/>
        <v>0</v>
      </c>
      <c r="L71" s="7">
        <f t="shared" si="37"/>
        <v>0</v>
      </c>
      <c r="M71" s="7">
        <f t="shared" si="38"/>
        <v>0</v>
      </c>
      <c r="N71" s="7">
        <f t="shared" si="39"/>
        <v>0</v>
      </c>
      <c r="O71" s="7">
        <f t="shared" si="40"/>
        <v>0</v>
      </c>
      <c r="P71" s="7">
        <f t="shared" si="41"/>
        <v>0</v>
      </c>
    </row>
    <row r="72" spans="1:16" ht="47.25">
      <c r="A72" s="40">
        <v>56</v>
      </c>
      <c r="B72" s="42"/>
      <c r="C72" s="102" t="s">
        <v>97</v>
      </c>
      <c r="D72" s="103" t="s">
        <v>57</v>
      </c>
      <c r="E72" s="104">
        <v>1</v>
      </c>
      <c r="F72" s="60">
        <v>0</v>
      </c>
      <c r="G72" s="60">
        <v>0</v>
      </c>
      <c r="H72" s="7">
        <f t="shared" si="35"/>
        <v>0</v>
      </c>
      <c r="I72" s="70"/>
      <c r="J72" s="7">
        <v>0</v>
      </c>
      <c r="K72" s="7">
        <f t="shared" si="36"/>
        <v>0</v>
      </c>
      <c r="L72" s="7">
        <f t="shared" si="37"/>
        <v>0</v>
      </c>
      <c r="M72" s="7">
        <f t="shared" si="38"/>
        <v>0</v>
      </c>
      <c r="N72" s="7">
        <f t="shared" si="39"/>
        <v>0</v>
      </c>
      <c r="O72" s="7">
        <f t="shared" si="40"/>
        <v>0</v>
      </c>
      <c r="P72" s="7">
        <f t="shared" si="41"/>
        <v>0</v>
      </c>
    </row>
    <row r="73" spans="1:16">
      <c r="A73" s="40">
        <v>57</v>
      </c>
      <c r="B73" s="42"/>
      <c r="C73" s="102" t="s">
        <v>98</v>
      </c>
      <c r="D73" s="103" t="s">
        <v>57</v>
      </c>
      <c r="E73" s="104">
        <v>1</v>
      </c>
      <c r="F73" s="60">
        <v>0</v>
      </c>
      <c r="G73" s="60">
        <v>0</v>
      </c>
      <c r="H73" s="7">
        <f t="shared" si="35"/>
        <v>0</v>
      </c>
      <c r="I73" s="70"/>
      <c r="J73" s="7">
        <v>0</v>
      </c>
      <c r="K73" s="7">
        <f t="shared" si="36"/>
        <v>0</v>
      </c>
      <c r="L73" s="7">
        <f t="shared" si="37"/>
        <v>0</v>
      </c>
      <c r="M73" s="7">
        <f t="shared" si="38"/>
        <v>0</v>
      </c>
      <c r="N73" s="7">
        <f t="shared" si="39"/>
        <v>0</v>
      </c>
      <c r="O73" s="7">
        <f t="shared" si="40"/>
        <v>0</v>
      </c>
      <c r="P73" s="7">
        <f t="shared" si="41"/>
        <v>0</v>
      </c>
    </row>
    <row r="74" spans="1:16" ht="31.5">
      <c r="A74" s="40">
        <v>58</v>
      </c>
      <c r="B74" s="42"/>
      <c r="C74" s="102" t="s">
        <v>99</v>
      </c>
      <c r="D74" s="103" t="s">
        <v>57</v>
      </c>
      <c r="E74" s="104">
        <v>3</v>
      </c>
      <c r="F74" s="60">
        <v>0</v>
      </c>
      <c r="G74" s="60">
        <v>0</v>
      </c>
      <c r="H74" s="7">
        <f t="shared" si="35"/>
        <v>0</v>
      </c>
      <c r="I74" s="70"/>
      <c r="J74" s="7">
        <v>0</v>
      </c>
      <c r="K74" s="7">
        <f t="shared" si="36"/>
        <v>0</v>
      </c>
      <c r="L74" s="7">
        <f t="shared" si="37"/>
        <v>0</v>
      </c>
      <c r="M74" s="7">
        <f t="shared" si="38"/>
        <v>0</v>
      </c>
      <c r="N74" s="7">
        <f t="shared" si="39"/>
        <v>0</v>
      </c>
      <c r="O74" s="7">
        <f t="shared" si="40"/>
        <v>0</v>
      </c>
      <c r="P74" s="7">
        <f t="shared" si="41"/>
        <v>0</v>
      </c>
    </row>
    <row r="75" spans="1:16">
      <c r="A75" s="40">
        <v>59</v>
      </c>
      <c r="B75" s="42"/>
      <c r="C75" s="102" t="s">
        <v>100</v>
      </c>
      <c r="D75" s="103" t="s">
        <v>57</v>
      </c>
      <c r="E75" s="104">
        <v>3</v>
      </c>
      <c r="F75" s="60">
        <v>0</v>
      </c>
      <c r="G75" s="60">
        <v>0</v>
      </c>
      <c r="H75" s="7">
        <f t="shared" si="35"/>
        <v>0</v>
      </c>
      <c r="I75" s="70"/>
      <c r="J75" s="7">
        <v>0</v>
      </c>
      <c r="K75" s="7">
        <f t="shared" si="36"/>
        <v>0</v>
      </c>
      <c r="L75" s="7">
        <f t="shared" si="37"/>
        <v>0</v>
      </c>
      <c r="M75" s="7">
        <f t="shared" si="38"/>
        <v>0</v>
      </c>
      <c r="N75" s="7">
        <f t="shared" si="39"/>
        <v>0</v>
      </c>
      <c r="O75" s="7">
        <f t="shared" si="40"/>
        <v>0</v>
      </c>
      <c r="P75" s="7">
        <f t="shared" si="41"/>
        <v>0</v>
      </c>
    </row>
    <row r="76" spans="1:16" ht="189">
      <c r="A76" s="40">
        <v>60</v>
      </c>
      <c r="B76" s="42"/>
      <c r="C76" s="44" t="s">
        <v>101</v>
      </c>
      <c r="D76" s="41" t="s">
        <v>57</v>
      </c>
      <c r="E76" s="43">
        <v>41</v>
      </c>
      <c r="F76" s="60">
        <v>0</v>
      </c>
      <c r="G76" s="60">
        <v>0</v>
      </c>
      <c r="H76" s="7">
        <f t="shared" si="35"/>
        <v>0</v>
      </c>
      <c r="I76" s="7"/>
      <c r="J76" s="7">
        <v>0</v>
      </c>
      <c r="K76" s="7">
        <f t="shared" si="36"/>
        <v>0</v>
      </c>
      <c r="L76" s="7">
        <f t="shared" si="37"/>
        <v>0</v>
      </c>
      <c r="M76" s="7">
        <f t="shared" si="38"/>
        <v>0</v>
      </c>
      <c r="N76" s="7">
        <f t="shared" si="39"/>
        <v>0</v>
      </c>
      <c r="O76" s="7">
        <f t="shared" si="40"/>
        <v>0</v>
      </c>
      <c r="P76" s="7">
        <f t="shared" si="41"/>
        <v>0</v>
      </c>
    </row>
    <row r="77" spans="1:16" ht="173.25">
      <c r="A77" s="40">
        <v>61</v>
      </c>
      <c r="B77" s="42"/>
      <c r="C77" s="44" t="s">
        <v>102</v>
      </c>
      <c r="D77" s="41" t="s">
        <v>57</v>
      </c>
      <c r="E77" s="43">
        <v>4</v>
      </c>
      <c r="F77" s="60">
        <v>0</v>
      </c>
      <c r="G77" s="60">
        <v>0</v>
      </c>
      <c r="H77" s="7">
        <f t="shared" si="35"/>
        <v>0</v>
      </c>
      <c r="I77" s="7"/>
      <c r="J77" s="7">
        <v>0</v>
      </c>
      <c r="K77" s="7">
        <f t="shared" si="36"/>
        <v>0</v>
      </c>
      <c r="L77" s="7">
        <f t="shared" si="37"/>
        <v>0</v>
      </c>
      <c r="M77" s="7">
        <f t="shared" si="38"/>
        <v>0</v>
      </c>
      <c r="N77" s="7">
        <f t="shared" si="39"/>
        <v>0</v>
      </c>
      <c r="O77" s="7">
        <f t="shared" si="40"/>
        <v>0</v>
      </c>
      <c r="P77" s="7">
        <f t="shared" si="41"/>
        <v>0</v>
      </c>
    </row>
    <row r="78" spans="1:16">
      <c r="A78" s="40">
        <v>62</v>
      </c>
      <c r="B78" s="42"/>
      <c r="C78" s="44" t="s">
        <v>103</v>
      </c>
      <c r="D78" s="41" t="s">
        <v>57</v>
      </c>
      <c r="E78" s="43">
        <v>62</v>
      </c>
      <c r="F78" s="60">
        <v>0</v>
      </c>
      <c r="G78" s="60">
        <v>0</v>
      </c>
      <c r="H78" s="7">
        <f t="shared" si="35"/>
        <v>0</v>
      </c>
      <c r="I78" s="70"/>
      <c r="J78" s="7">
        <v>0</v>
      </c>
      <c r="K78" s="7">
        <f t="shared" si="36"/>
        <v>0</v>
      </c>
      <c r="L78" s="7">
        <f t="shared" si="37"/>
        <v>0</v>
      </c>
      <c r="M78" s="7">
        <f t="shared" si="38"/>
        <v>0</v>
      </c>
      <c r="N78" s="7">
        <f t="shared" si="39"/>
        <v>0</v>
      </c>
      <c r="O78" s="7">
        <f t="shared" si="40"/>
        <v>0</v>
      </c>
      <c r="P78" s="7">
        <f t="shared" si="41"/>
        <v>0</v>
      </c>
    </row>
    <row r="79" spans="1:16">
      <c r="A79" s="40">
        <v>63</v>
      </c>
      <c r="B79" s="42"/>
      <c r="C79" s="44" t="s">
        <v>104</v>
      </c>
      <c r="D79" s="41" t="s">
        <v>53</v>
      </c>
      <c r="E79" s="43">
        <v>18</v>
      </c>
      <c r="F79" s="60">
        <v>0</v>
      </c>
      <c r="G79" s="60">
        <v>0</v>
      </c>
      <c r="H79" s="7">
        <f t="shared" si="35"/>
        <v>0</v>
      </c>
      <c r="I79" s="7"/>
      <c r="J79" s="7">
        <v>0</v>
      </c>
      <c r="K79" s="7">
        <f t="shared" si="36"/>
        <v>0</v>
      </c>
      <c r="L79" s="7">
        <f t="shared" si="37"/>
        <v>0</v>
      </c>
      <c r="M79" s="7">
        <f t="shared" si="38"/>
        <v>0</v>
      </c>
      <c r="N79" s="7">
        <f t="shared" si="39"/>
        <v>0</v>
      </c>
      <c r="O79" s="7">
        <f t="shared" si="40"/>
        <v>0</v>
      </c>
      <c r="P79" s="7">
        <f t="shared" si="41"/>
        <v>0</v>
      </c>
    </row>
    <row r="80" spans="1:16">
      <c r="A80" s="40">
        <v>64</v>
      </c>
      <c r="B80" s="42"/>
      <c r="C80" s="44" t="s">
        <v>105</v>
      </c>
      <c r="D80" s="41" t="s">
        <v>53</v>
      </c>
      <c r="E80" s="43">
        <v>105</v>
      </c>
      <c r="F80" s="60">
        <v>0</v>
      </c>
      <c r="G80" s="60">
        <v>0</v>
      </c>
      <c r="H80" s="7">
        <f t="shared" si="35"/>
        <v>0</v>
      </c>
      <c r="I80" s="7"/>
      <c r="J80" s="7">
        <v>0</v>
      </c>
      <c r="K80" s="7">
        <f t="shared" si="36"/>
        <v>0</v>
      </c>
      <c r="L80" s="7">
        <f t="shared" si="37"/>
        <v>0</v>
      </c>
      <c r="M80" s="7">
        <f t="shared" si="38"/>
        <v>0</v>
      </c>
      <c r="N80" s="7">
        <f t="shared" si="39"/>
        <v>0</v>
      </c>
      <c r="O80" s="7">
        <f t="shared" si="40"/>
        <v>0</v>
      </c>
      <c r="P80" s="7">
        <f t="shared" si="41"/>
        <v>0</v>
      </c>
    </row>
    <row r="81" spans="1:16">
      <c r="A81" s="40">
        <v>65</v>
      </c>
      <c r="B81" s="42"/>
      <c r="C81" s="44" t="s">
        <v>106</v>
      </c>
      <c r="D81" s="41" t="s">
        <v>53</v>
      </c>
      <c r="E81" s="43">
        <v>88</v>
      </c>
      <c r="F81" s="60">
        <v>0</v>
      </c>
      <c r="G81" s="60">
        <v>0</v>
      </c>
      <c r="H81" s="7">
        <f t="shared" si="35"/>
        <v>0</v>
      </c>
      <c r="I81" s="7"/>
      <c r="J81" s="7">
        <v>0</v>
      </c>
      <c r="K81" s="7">
        <f t="shared" si="36"/>
        <v>0</v>
      </c>
      <c r="L81" s="7">
        <f t="shared" si="37"/>
        <v>0</v>
      </c>
      <c r="M81" s="7">
        <f t="shared" si="38"/>
        <v>0</v>
      </c>
      <c r="N81" s="7">
        <f t="shared" si="39"/>
        <v>0</v>
      </c>
      <c r="O81" s="7">
        <f t="shared" si="40"/>
        <v>0</v>
      </c>
      <c r="P81" s="7">
        <f t="shared" si="41"/>
        <v>0</v>
      </c>
    </row>
    <row r="82" spans="1:16">
      <c r="A82" s="40">
        <v>66</v>
      </c>
      <c r="B82" s="42"/>
      <c r="C82" s="44" t="s">
        <v>107</v>
      </c>
      <c r="D82" s="41" t="s">
        <v>53</v>
      </c>
      <c r="E82" s="43">
        <v>944</v>
      </c>
      <c r="F82" s="60">
        <v>0</v>
      </c>
      <c r="G82" s="60">
        <v>0</v>
      </c>
      <c r="H82" s="7">
        <f t="shared" si="35"/>
        <v>0</v>
      </c>
      <c r="I82" s="7"/>
      <c r="J82" s="7">
        <v>0</v>
      </c>
      <c r="K82" s="7">
        <f t="shared" si="36"/>
        <v>0</v>
      </c>
      <c r="L82" s="7">
        <f t="shared" si="37"/>
        <v>0</v>
      </c>
      <c r="M82" s="7">
        <f t="shared" si="38"/>
        <v>0</v>
      </c>
      <c r="N82" s="7">
        <f t="shared" si="39"/>
        <v>0</v>
      </c>
      <c r="O82" s="7">
        <f t="shared" si="40"/>
        <v>0</v>
      </c>
      <c r="P82" s="7">
        <f t="shared" si="41"/>
        <v>0</v>
      </c>
    </row>
    <row r="83" spans="1:16">
      <c r="A83" s="40">
        <v>67</v>
      </c>
      <c r="B83" s="42"/>
      <c r="C83" s="44" t="s">
        <v>108</v>
      </c>
      <c r="D83" s="41" t="s">
        <v>53</v>
      </c>
      <c r="E83" s="43">
        <v>8</v>
      </c>
      <c r="F83" s="60">
        <v>0</v>
      </c>
      <c r="G83" s="60">
        <v>0</v>
      </c>
      <c r="H83" s="7">
        <f t="shared" si="35"/>
        <v>0</v>
      </c>
      <c r="I83" s="7"/>
      <c r="J83" s="7">
        <v>0</v>
      </c>
      <c r="K83" s="7">
        <f t="shared" si="36"/>
        <v>0</v>
      </c>
      <c r="L83" s="7">
        <f t="shared" si="37"/>
        <v>0</v>
      </c>
      <c r="M83" s="7">
        <f t="shared" si="38"/>
        <v>0</v>
      </c>
      <c r="N83" s="7">
        <f t="shared" si="39"/>
        <v>0</v>
      </c>
      <c r="O83" s="7">
        <f t="shared" si="40"/>
        <v>0</v>
      </c>
      <c r="P83" s="7">
        <f t="shared" si="41"/>
        <v>0</v>
      </c>
    </row>
    <row r="84" spans="1:16">
      <c r="A84" s="40">
        <v>68</v>
      </c>
      <c r="B84" s="42"/>
      <c r="C84" s="44" t="s">
        <v>109</v>
      </c>
      <c r="D84" s="41" t="s">
        <v>53</v>
      </c>
      <c r="E84" s="43">
        <v>1155</v>
      </c>
      <c r="F84" s="60">
        <v>0</v>
      </c>
      <c r="G84" s="60">
        <v>0</v>
      </c>
      <c r="H84" s="7">
        <f t="shared" si="35"/>
        <v>0</v>
      </c>
      <c r="I84" s="7"/>
      <c r="J84" s="7">
        <v>0</v>
      </c>
      <c r="K84" s="7">
        <f t="shared" si="36"/>
        <v>0</v>
      </c>
      <c r="L84" s="7">
        <f t="shared" si="37"/>
        <v>0</v>
      </c>
      <c r="M84" s="7">
        <f t="shared" si="38"/>
        <v>0</v>
      </c>
      <c r="N84" s="7">
        <f t="shared" si="39"/>
        <v>0</v>
      </c>
      <c r="O84" s="7">
        <f t="shared" si="40"/>
        <v>0</v>
      </c>
      <c r="P84" s="7">
        <f t="shared" si="41"/>
        <v>0</v>
      </c>
    </row>
    <row r="85" spans="1:16">
      <c r="A85" s="40">
        <v>69</v>
      </c>
      <c r="B85" s="42"/>
      <c r="C85" s="44" t="s">
        <v>110</v>
      </c>
      <c r="D85" s="41" t="s">
        <v>50</v>
      </c>
      <c r="E85" s="43">
        <v>5.16</v>
      </c>
      <c r="F85" s="60">
        <v>0</v>
      </c>
      <c r="G85" s="60">
        <v>0</v>
      </c>
      <c r="H85" s="7">
        <f t="shared" si="35"/>
        <v>0</v>
      </c>
      <c r="I85" s="7"/>
      <c r="J85" s="7">
        <v>0</v>
      </c>
      <c r="K85" s="7">
        <f t="shared" si="36"/>
        <v>0</v>
      </c>
      <c r="L85" s="7">
        <f t="shared" si="37"/>
        <v>0</v>
      </c>
      <c r="M85" s="7">
        <f t="shared" si="38"/>
        <v>0</v>
      </c>
      <c r="N85" s="7">
        <f t="shared" si="39"/>
        <v>0</v>
      </c>
      <c r="O85" s="7">
        <f t="shared" si="40"/>
        <v>0</v>
      </c>
      <c r="P85" s="7">
        <f t="shared" si="41"/>
        <v>0</v>
      </c>
    </row>
    <row r="86" spans="1:16">
      <c r="A86" s="40">
        <v>70</v>
      </c>
      <c r="B86" s="42"/>
      <c r="C86" s="44" t="s">
        <v>111</v>
      </c>
      <c r="D86" s="41" t="s">
        <v>50</v>
      </c>
      <c r="E86" s="43">
        <v>11.55</v>
      </c>
      <c r="F86" s="60">
        <v>0</v>
      </c>
      <c r="G86" s="60">
        <v>0</v>
      </c>
      <c r="H86" s="7">
        <f t="shared" si="35"/>
        <v>0</v>
      </c>
      <c r="I86" s="7"/>
      <c r="J86" s="7">
        <v>0</v>
      </c>
      <c r="K86" s="7">
        <f t="shared" si="36"/>
        <v>0</v>
      </c>
      <c r="L86" s="7">
        <f t="shared" si="37"/>
        <v>0</v>
      </c>
      <c r="M86" s="7">
        <f t="shared" si="38"/>
        <v>0</v>
      </c>
      <c r="N86" s="7">
        <f t="shared" si="39"/>
        <v>0</v>
      </c>
      <c r="O86" s="7">
        <f t="shared" si="40"/>
        <v>0</v>
      </c>
      <c r="P86" s="7">
        <f t="shared" si="41"/>
        <v>0</v>
      </c>
    </row>
    <row r="87" spans="1:16">
      <c r="A87" s="40">
        <v>71</v>
      </c>
      <c r="B87" s="42"/>
      <c r="C87" s="44" t="s">
        <v>112</v>
      </c>
      <c r="D87" s="41" t="s">
        <v>115</v>
      </c>
      <c r="E87" s="43">
        <v>220</v>
      </c>
      <c r="F87" s="60">
        <v>0</v>
      </c>
      <c r="G87" s="60">
        <v>0</v>
      </c>
      <c r="H87" s="7">
        <f t="shared" si="35"/>
        <v>0</v>
      </c>
      <c r="I87" s="7"/>
      <c r="J87" s="7">
        <v>0</v>
      </c>
      <c r="K87" s="7">
        <f t="shared" si="36"/>
        <v>0</v>
      </c>
      <c r="L87" s="7">
        <f t="shared" si="37"/>
        <v>0</v>
      </c>
      <c r="M87" s="7">
        <f t="shared" si="38"/>
        <v>0</v>
      </c>
      <c r="N87" s="7">
        <f t="shared" si="39"/>
        <v>0</v>
      </c>
      <c r="O87" s="7">
        <f t="shared" si="40"/>
        <v>0</v>
      </c>
      <c r="P87" s="7">
        <f t="shared" si="41"/>
        <v>0</v>
      </c>
    </row>
    <row r="88" spans="1:16">
      <c r="A88" s="40">
        <v>72</v>
      </c>
      <c r="B88" s="42"/>
      <c r="C88" s="44" t="s">
        <v>113</v>
      </c>
      <c r="D88" s="41" t="s">
        <v>60</v>
      </c>
      <c r="E88" s="43">
        <v>41</v>
      </c>
      <c r="F88" s="60">
        <v>0</v>
      </c>
      <c r="G88" s="60">
        <v>0</v>
      </c>
      <c r="H88" s="7">
        <f t="shared" si="35"/>
        <v>0</v>
      </c>
      <c r="I88" s="7"/>
      <c r="J88" s="7">
        <v>0</v>
      </c>
      <c r="K88" s="7">
        <f t="shared" si="36"/>
        <v>0</v>
      </c>
      <c r="L88" s="7">
        <f t="shared" si="37"/>
        <v>0</v>
      </c>
      <c r="M88" s="7">
        <f t="shared" si="38"/>
        <v>0</v>
      </c>
      <c r="N88" s="7">
        <f t="shared" si="39"/>
        <v>0</v>
      </c>
      <c r="O88" s="7">
        <f t="shared" si="40"/>
        <v>0</v>
      </c>
      <c r="P88" s="7">
        <f t="shared" si="41"/>
        <v>0</v>
      </c>
    </row>
    <row r="89" spans="1:16">
      <c r="A89" s="40">
        <v>73</v>
      </c>
      <c r="B89" s="42"/>
      <c r="C89" s="44" t="s">
        <v>114</v>
      </c>
      <c r="D89" s="41" t="s">
        <v>57</v>
      </c>
      <c r="E89" s="43">
        <v>1</v>
      </c>
      <c r="F89" s="60">
        <v>0</v>
      </c>
      <c r="G89" s="60">
        <v>0</v>
      </c>
      <c r="H89" s="7">
        <f t="shared" si="35"/>
        <v>0</v>
      </c>
      <c r="I89" s="7"/>
      <c r="J89" s="7">
        <v>0</v>
      </c>
      <c r="K89" s="7">
        <f t="shared" si="36"/>
        <v>0</v>
      </c>
      <c r="L89" s="7">
        <f t="shared" si="37"/>
        <v>0</v>
      </c>
      <c r="M89" s="7">
        <f t="shared" si="38"/>
        <v>0</v>
      </c>
      <c r="N89" s="7">
        <f t="shared" si="39"/>
        <v>0</v>
      </c>
      <c r="O89" s="7">
        <f t="shared" si="40"/>
        <v>0</v>
      </c>
      <c r="P89" s="7">
        <f t="shared" si="41"/>
        <v>0</v>
      </c>
    </row>
    <row r="90" spans="1:16">
      <c r="A90" s="163" t="s">
        <v>164</v>
      </c>
      <c r="B90" s="163"/>
      <c r="C90" s="163"/>
      <c r="D90" s="163"/>
      <c r="E90" s="163"/>
      <c r="F90" s="156"/>
      <c r="G90" s="156"/>
      <c r="H90" s="156"/>
      <c r="I90" s="156"/>
      <c r="J90" s="156"/>
      <c r="K90" s="156"/>
      <c r="L90" s="156"/>
      <c r="M90" s="156"/>
      <c r="N90" s="156"/>
      <c r="O90" s="156"/>
      <c r="P90" s="157"/>
    </row>
    <row r="91" spans="1:16">
      <c r="A91" s="40">
        <v>75</v>
      </c>
      <c r="B91" s="42"/>
      <c r="C91" s="44" t="s">
        <v>116</v>
      </c>
      <c r="D91" s="41" t="s">
        <v>60</v>
      </c>
      <c r="E91" s="43">
        <v>4</v>
      </c>
      <c r="F91" s="60"/>
      <c r="G91" s="60"/>
      <c r="H91" s="7"/>
      <c r="I91" s="7"/>
      <c r="J91" s="7"/>
      <c r="K91" s="7"/>
      <c r="L91" s="7"/>
      <c r="M91" s="7"/>
      <c r="N91" s="7"/>
      <c r="O91" s="7"/>
      <c r="P91" s="7"/>
    </row>
    <row r="92" spans="1:16" ht="31.5">
      <c r="A92" s="40">
        <v>76</v>
      </c>
      <c r="B92" s="42"/>
      <c r="C92" s="44" t="s">
        <v>117</v>
      </c>
      <c r="D92" s="41" t="s">
        <v>53</v>
      </c>
      <c r="E92" s="43">
        <v>1155</v>
      </c>
      <c r="F92" s="60"/>
      <c r="G92" s="60"/>
      <c r="H92" s="7"/>
      <c r="I92" s="7"/>
      <c r="J92" s="7"/>
      <c r="K92" s="7"/>
      <c r="L92" s="7"/>
      <c r="M92" s="7"/>
      <c r="N92" s="7"/>
      <c r="O92" s="7"/>
      <c r="P92" s="7"/>
    </row>
    <row r="93" spans="1:16" ht="31.5">
      <c r="A93" s="40">
        <v>77</v>
      </c>
      <c r="B93" s="42"/>
      <c r="C93" s="44" t="s">
        <v>118</v>
      </c>
      <c r="D93" s="41" t="s">
        <v>53</v>
      </c>
      <c r="E93" s="43">
        <v>105</v>
      </c>
      <c r="F93" s="60"/>
      <c r="G93" s="60"/>
      <c r="H93" s="7"/>
      <c r="I93" s="7"/>
      <c r="J93" s="7"/>
      <c r="K93" s="7"/>
      <c r="L93" s="7"/>
      <c r="M93" s="7"/>
      <c r="N93" s="7"/>
      <c r="O93" s="7"/>
      <c r="P93" s="7"/>
    </row>
    <row r="94" spans="1:16">
      <c r="A94" s="40">
        <v>78</v>
      </c>
      <c r="B94" s="42"/>
      <c r="C94" s="44" t="s">
        <v>119</v>
      </c>
      <c r="D94" s="41" t="s">
        <v>53</v>
      </c>
      <c r="E94" s="43">
        <v>1155</v>
      </c>
      <c r="F94" s="60"/>
      <c r="G94" s="60"/>
      <c r="H94" s="7"/>
      <c r="I94" s="7"/>
      <c r="J94" s="7"/>
      <c r="K94" s="7"/>
      <c r="L94" s="7"/>
      <c r="M94" s="7"/>
      <c r="N94" s="7"/>
      <c r="O94" s="7"/>
      <c r="P94" s="7"/>
    </row>
    <row r="95" spans="1:16">
      <c r="A95" s="40">
        <v>79</v>
      </c>
      <c r="B95" s="42"/>
      <c r="C95" s="44" t="s">
        <v>120</v>
      </c>
      <c r="D95" s="41" t="s">
        <v>53</v>
      </c>
      <c r="E95" s="43">
        <v>1155</v>
      </c>
      <c r="F95" s="60"/>
      <c r="G95" s="60"/>
      <c r="H95" s="7"/>
      <c r="I95" s="7"/>
      <c r="J95" s="7"/>
      <c r="K95" s="7"/>
      <c r="L95" s="7"/>
      <c r="M95" s="7"/>
      <c r="N95" s="7"/>
      <c r="O95" s="7"/>
      <c r="P95" s="7"/>
    </row>
    <row r="96" spans="1:16">
      <c r="A96" s="40">
        <v>80</v>
      </c>
      <c r="B96" s="42"/>
      <c r="C96" s="44" t="s">
        <v>121</v>
      </c>
      <c r="D96" s="41" t="s">
        <v>53</v>
      </c>
      <c r="E96" s="43">
        <v>1155</v>
      </c>
      <c r="F96" s="60"/>
      <c r="G96" s="60"/>
      <c r="H96" s="7"/>
      <c r="I96" s="7"/>
      <c r="J96" s="7"/>
      <c r="K96" s="7"/>
      <c r="L96" s="7"/>
      <c r="M96" s="7"/>
      <c r="N96" s="7"/>
      <c r="O96" s="7"/>
      <c r="P96" s="7"/>
    </row>
    <row r="97" spans="1:16">
      <c r="A97" s="40">
        <v>81</v>
      </c>
      <c r="B97" s="42"/>
      <c r="C97" s="44" t="s">
        <v>122</v>
      </c>
      <c r="D97" s="41" t="s">
        <v>60</v>
      </c>
      <c r="E97" s="43">
        <v>104</v>
      </c>
      <c r="F97" s="60"/>
      <c r="G97" s="60"/>
      <c r="H97" s="7"/>
      <c r="I97" s="7"/>
      <c r="J97" s="7"/>
      <c r="K97" s="7"/>
      <c r="L97" s="7"/>
      <c r="M97" s="7"/>
      <c r="N97" s="7"/>
      <c r="O97" s="7"/>
      <c r="P97" s="7"/>
    </row>
    <row r="98" spans="1:16">
      <c r="A98" s="40">
        <v>82</v>
      </c>
      <c r="B98" s="42"/>
      <c r="C98" s="44" t="s">
        <v>123</v>
      </c>
      <c r="D98" s="41" t="s">
        <v>53</v>
      </c>
      <c r="E98" s="43">
        <v>356</v>
      </c>
      <c r="F98" s="60"/>
      <c r="G98" s="60"/>
      <c r="H98" s="7"/>
      <c r="I98" s="7"/>
      <c r="J98" s="7"/>
      <c r="K98" s="7"/>
      <c r="L98" s="7"/>
      <c r="M98" s="7"/>
      <c r="N98" s="7"/>
      <c r="O98" s="7"/>
      <c r="P98" s="7"/>
    </row>
    <row r="99" spans="1:16">
      <c r="A99" s="40">
        <v>83</v>
      </c>
      <c r="B99" s="42"/>
      <c r="C99" s="44" t="s">
        <v>124</v>
      </c>
      <c r="D99" s="41" t="s">
        <v>60</v>
      </c>
      <c r="E99" s="43">
        <v>43</v>
      </c>
      <c r="F99" s="60"/>
      <c r="G99" s="60"/>
      <c r="H99" s="7"/>
      <c r="I99" s="7"/>
      <c r="J99" s="7"/>
      <c r="K99" s="7"/>
      <c r="L99" s="7"/>
      <c r="M99" s="7"/>
      <c r="N99" s="7"/>
      <c r="O99" s="7"/>
      <c r="P99" s="7"/>
    </row>
    <row r="100" spans="1:16">
      <c r="A100" s="40">
        <v>84</v>
      </c>
      <c r="B100" s="42"/>
      <c r="C100" s="44" t="s">
        <v>125</v>
      </c>
      <c r="D100" s="41" t="s">
        <v>60</v>
      </c>
      <c r="E100" s="43">
        <v>43</v>
      </c>
      <c r="F100" s="60"/>
      <c r="G100" s="60"/>
      <c r="H100" s="7"/>
      <c r="I100" s="7"/>
      <c r="J100" s="7"/>
      <c r="K100" s="7"/>
      <c r="L100" s="7"/>
      <c r="M100" s="7"/>
      <c r="N100" s="7"/>
      <c r="O100" s="7"/>
      <c r="P100" s="7"/>
    </row>
    <row r="101" spans="1:16">
      <c r="A101" s="40">
        <v>85</v>
      </c>
      <c r="B101" s="42"/>
      <c r="C101" s="44" t="s">
        <v>126</v>
      </c>
      <c r="D101" s="41" t="s">
        <v>60</v>
      </c>
      <c r="E101" s="43">
        <v>43</v>
      </c>
      <c r="F101" s="60"/>
      <c r="G101" s="60"/>
      <c r="H101" s="7"/>
      <c r="I101" s="7"/>
      <c r="J101" s="7"/>
      <c r="K101" s="7"/>
      <c r="L101" s="7"/>
      <c r="M101" s="7"/>
      <c r="N101" s="7"/>
      <c r="O101" s="7"/>
      <c r="P101" s="7"/>
    </row>
    <row r="102" spans="1:16">
      <c r="A102" s="40">
        <v>86</v>
      </c>
      <c r="B102" s="42"/>
      <c r="C102" s="44" t="s">
        <v>127</v>
      </c>
      <c r="D102" s="41" t="s">
        <v>57</v>
      </c>
      <c r="E102" s="43">
        <v>14</v>
      </c>
      <c r="F102" s="60"/>
      <c r="G102" s="60"/>
      <c r="H102" s="7"/>
      <c r="I102" s="7"/>
      <c r="J102" s="7"/>
      <c r="K102" s="7"/>
      <c r="L102" s="7"/>
      <c r="M102" s="7"/>
      <c r="N102" s="7"/>
      <c r="O102" s="7"/>
      <c r="P102" s="7"/>
    </row>
    <row r="103" spans="1:16">
      <c r="A103" s="40">
        <v>87</v>
      </c>
      <c r="B103" s="42"/>
      <c r="C103" s="44" t="s">
        <v>128</v>
      </c>
      <c r="D103" s="41" t="s">
        <v>60</v>
      </c>
      <c r="E103" s="43">
        <v>4</v>
      </c>
      <c r="F103" s="60"/>
      <c r="G103" s="60"/>
      <c r="H103" s="7"/>
      <c r="I103" s="7"/>
      <c r="J103" s="7"/>
      <c r="K103" s="7"/>
      <c r="L103" s="7"/>
      <c r="M103" s="7"/>
      <c r="N103" s="7"/>
      <c r="O103" s="7"/>
      <c r="P103" s="7"/>
    </row>
    <row r="104" spans="1:16">
      <c r="A104" s="40">
        <v>88</v>
      </c>
      <c r="B104" s="42"/>
      <c r="C104" s="44" t="s">
        <v>129</v>
      </c>
      <c r="D104" s="41" t="s">
        <v>60</v>
      </c>
      <c r="E104" s="43">
        <v>13</v>
      </c>
      <c r="F104" s="60"/>
      <c r="G104" s="60"/>
      <c r="H104" s="7"/>
      <c r="I104" s="7"/>
      <c r="J104" s="7"/>
      <c r="K104" s="7"/>
      <c r="L104" s="7"/>
      <c r="M104" s="7"/>
      <c r="N104" s="7"/>
      <c r="O104" s="7"/>
      <c r="P104" s="7"/>
    </row>
    <row r="105" spans="1:16">
      <c r="A105" s="40">
        <v>89</v>
      </c>
      <c r="B105" s="42"/>
      <c r="C105" s="44" t="s">
        <v>130</v>
      </c>
      <c r="D105" s="41" t="s">
        <v>60</v>
      </c>
      <c r="E105" s="43">
        <v>62</v>
      </c>
      <c r="F105" s="60"/>
      <c r="G105" s="60"/>
      <c r="H105" s="7"/>
      <c r="I105" s="7"/>
      <c r="J105" s="7"/>
      <c r="K105" s="7"/>
      <c r="L105" s="7"/>
      <c r="M105" s="7"/>
      <c r="N105" s="7"/>
      <c r="O105" s="7"/>
      <c r="P105" s="7"/>
    </row>
    <row r="106" spans="1:16">
      <c r="A106" s="40">
        <v>90</v>
      </c>
      <c r="B106" s="42"/>
      <c r="C106" s="44" t="s">
        <v>131</v>
      </c>
      <c r="D106" s="41" t="s">
        <v>57</v>
      </c>
      <c r="E106" s="43">
        <v>62</v>
      </c>
      <c r="F106" s="60"/>
      <c r="G106" s="60"/>
      <c r="H106" s="7"/>
      <c r="I106" s="7"/>
      <c r="J106" s="7"/>
      <c r="K106" s="7"/>
      <c r="L106" s="7"/>
      <c r="M106" s="7"/>
      <c r="N106" s="7"/>
      <c r="O106" s="7"/>
      <c r="P106" s="7"/>
    </row>
    <row r="107" spans="1:16">
      <c r="A107" s="40">
        <v>91</v>
      </c>
      <c r="B107" s="42"/>
      <c r="C107" s="44" t="s">
        <v>132</v>
      </c>
      <c r="D107" s="41" t="s">
        <v>57</v>
      </c>
      <c r="E107" s="43">
        <v>6</v>
      </c>
      <c r="F107" s="60"/>
      <c r="G107" s="60"/>
      <c r="H107" s="7"/>
      <c r="I107" s="7"/>
      <c r="J107" s="7"/>
      <c r="K107" s="7"/>
      <c r="L107" s="7"/>
      <c r="M107" s="7"/>
      <c r="N107" s="7"/>
      <c r="O107" s="7"/>
      <c r="P107" s="7"/>
    </row>
    <row r="108" spans="1:16">
      <c r="A108" s="40">
        <v>92</v>
      </c>
      <c r="B108" s="42"/>
      <c r="C108" s="44" t="s">
        <v>133</v>
      </c>
      <c r="D108" s="41" t="s">
        <v>50</v>
      </c>
      <c r="E108" s="43">
        <v>5.16</v>
      </c>
      <c r="F108" s="60"/>
      <c r="G108" s="60"/>
      <c r="H108" s="7"/>
      <c r="I108" s="7"/>
      <c r="J108" s="7"/>
      <c r="K108" s="7"/>
      <c r="L108" s="7"/>
      <c r="M108" s="7"/>
      <c r="N108" s="7"/>
      <c r="O108" s="7"/>
      <c r="P108" s="7"/>
    </row>
    <row r="109" spans="1:16">
      <c r="A109" s="40">
        <v>93</v>
      </c>
      <c r="B109" s="42"/>
      <c r="C109" s="44" t="s">
        <v>134</v>
      </c>
      <c r="D109" s="41" t="s">
        <v>60</v>
      </c>
      <c r="E109" s="43">
        <v>4</v>
      </c>
      <c r="F109" s="60"/>
      <c r="G109" s="60"/>
      <c r="H109" s="7"/>
      <c r="I109" s="7"/>
      <c r="J109" s="7"/>
      <c r="K109" s="7"/>
      <c r="L109" s="7"/>
      <c r="M109" s="7"/>
      <c r="N109" s="7"/>
      <c r="O109" s="7"/>
      <c r="P109" s="7"/>
    </row>
    <row r="110" spans="1:16">
      <c r="A110" s="40">
        <v>94</v>
      </c>
      <c r="B110" s="42"/>
      <c r="C110" s="44" t="s">
        <v>135</v>
      </c>
      <c r="D110" s="41" t="s">
        <v>60</v>
      </c>
      <c r="E110" s="43">
        <v>4</v>
      </c>
      <c r="F110" s="60"/>
      <c r="G110" s="60"/>
      <c r="H110" s="7"/>
      <c r="I110" s="7"/>
      <c r="J110" s="7"/>
      <c r="K110" s="7"/>
      <c r="L110" s="7"/>
      <c r="M110" s="7"/>
      <c r="N110" s="7"/>
      <c r="O110" s="7"/>
      <c r="P110" s="7"/>
    </row>
    <row r="111" spans="1:16">
      <c r="A111" s="40">
        <v>95</v>
      </c>
      <c r="B111" s="42"/>
      <c r="C111" s="44" t="s">
        <v>136</v>
      </c>
      <c r="D111" s="41" t="s">
        <v>57</v>
      </c>
      <c r="E111" s="43">
        <v>4</v>
      </c>
      <c r="F111" s="60"/>
      <c r="G111" s="60"/>
      <c r="H111" s="7"/>
      <c r="I111" s="7"/>
      <c r="J111" s="7"/>
      <c r="K111" s="7"/>
      <c r="L111" s="7"/>
      <c r="M111" s="7"/>
      <c r="N111" s="7"/>
      <c r="O111" s="7"/>
      <c r="P111" s="7"/>
    </row>
    <row r="112" spans="1:16">
      <c r="A112" s="40">
        <v>96</v>
      </c>
      <c r="B112" s="42"/>
      <c r="C112" s="44" t="s">
        <v>137</v>
      </c>
      <c r="D112" s="41" t="s">
        <v>57</v>
      </c>
      <c r="E112" s="43">
        <v>41</v>
      </c>
      <c r="F112" s="60"/>
      <c r="G112" s="60"/>
      <c r="H112" s="7"/>
      <c r="I112" s="7"/>
      <c r="J112" s="7"/>
      <c r="K112" s="7"/>
      <c r="L112" s="7"/>
      <c r="M112" s="7"/>
      <c r="N112" s="7"/>
      <c r="O112" s="7"/>
      <c r="P112" s="7"/>
    </row>
    <row r="113" spans="1:16">
      <c r="A113" s="40">
        <v>97</v>
      </c>
      <c r="B113" s="42"/>
      <c r="C113" s="44" t="s">
        <v>138</v>
      </c>
      <c r="D113" s="41" t="s">
        <v>57</v>
      </c>
      <c r="E113" s="43">
        <v>82</v>
      </c>
      <c r="F113" s="60"/>
      <c r="G113" s="60"/>
      <c r="H113" s="7"/>
      <c r="I113" s="7"/>
      <c r="J113" s="7"/>
      <c r="K113" s="7"/>
      <c r="L113" s="7"/>
      <c r="M113" s="7"/>
      <c r="N113" s="7"/>
      <c r="O113" s="7"/>
      <c r="P113" s="7"/>
    </row>
    <row r="114" spans="1:16" ht="31.5">
      <c r="A114" s="40">
        <v>98</v>
      </c>
      <c r="B114" s="42"/>
      <c r="C114" s="44" t="s">
        <v>139</v>
      </c>
      <c r="D114" s="41" t="s">
        <v>57</v>
      </c>
      <c r="E114" s="43">
        <v>4</v>
      </c>
      <c r="F114" s="60"/>
      <c r="G114" s="60"/>
      <c r="H114" s="7"/>
      <c r="I114" s="7"/>
      <c r="J114" s="7"/>
      <c r="K114" s="7"/>
      <c r="L114" s="7"/>
      <c r="M114" s="7"/>
      <c r="N114" s="7"/>
      <c r="O114" s="7"/>
      <c r="P114" s="7"/>
    </row>
    <row r="115" spans="1:16" ht="31.5">
      <c r="A115" s="40">
        <v>99</v>
      </c>
      <c r="B115" s="42"/>
      <c r="C115" s="44" t="s">
        <v>140</v>
      </c>
      <c r="D115" s="41" t="s">
        <v>57</v>
      </c>
      <c r="E115" s="43">
        <v>62</v>
      </c>
      <c r="F115" s="60"/>
      <c r="G115" s="60"/>
      <c r="H115" s="7"/>
      <c r="I115" s="7"/>
      <c r="J115" s="7"/>
      <c r="K115" s="7"/>
      <c r="L115" s="7"/>
      <c r="M115" s="7"/>
      <c r="N115" s="7"/>
      <c r="O115" s="7"/>
      <c r="P115" s="7"/>
    </row>
    <row r="116" spans="1:16" ht="31.5">
      <c r="A116" s="40">
        <v>100</v>
      </c>
      <c r="B116" s="42"/>
      <c r="C116" s="44" t="s">
        <v>141</v>
      </c>
      <c r="D116" s="41" t="s">
        <v>57</v>
      </c>
      <c r="E116" s="43">
        <v>7</v>
      </c>
      <c r="F116" s="60"/>
      <c r="G116" s="60"/>
      <c r="H116" s="7"/>
      <c r="I116" s="7"/>
      <c r="J116" s="7"/>
      <c r="K116" s="7"/>
      <c r="L116" s="7"/>
      <c r="M116" s="7"/>
      <c r="N116" s="7"/>
      <c r="O116" s="7"/>
      <c r="P116" s="7"/>
    </row>
    <row r="117" spans="1:16">
      <c r="A117" s="40">
        <v>101</v>
      </c>
      <c r="B117" s="42"/>
      <c r="C117" s="44" t="s">
        <v>142</v>
      </c>
      <c r="D117" s="41" t="s">
        <v>53</v>
      </c>
      <c r="E117" s="43">
        <v>105</v>
      </c>
      <c r="F117" s="60"/>
      <c r="G117" s="60"/>
      <c r="H117" s="7"/>
      <c r="I117" s="7"/>
      <c r="J117" s="7"/>
      <c r="K117" s="7"/>
      <c r="L117" s="7"/>
      <c r="M117" s="7"/>
      <c r="N117" s="7"/>
      <c r="O117" s="7"/>
      <c r="P117" s="7"/>
    </row>
    <row r="118" spans="1:16">
      <c r="A118" s="40">
        <v>102</v>
      </c>
      <c r="B118" s="42"/>
      <c r="C118" s="44" t="s">
        <v>143</v>
      </c>
      <c r="D118" s="41" t="s">
        <v>50</v>
      </c>
      <c r="E118" s="43">
        <v>16.71</v>
      </c>
      <c r="F118" s="60"/>
      <c r="G118" s="60"/>
      <c r="H118" s="7"/>
      <c r="I118" s="7"/>
      <c r="J118" s="7"/>
      <c r="K118" s="7"/>
      <c r="L118" s="7"/>
      <c r="M118" s="7"/>
      <c r="N118" s="7"/>
      <c r="O118" s="7"/>
      <c r="P118" s="7"/>
    </row>
    <row r="119" spans="1:16">
      <c r="A119" s="163" t="s">
        <v>163</v>
      </c>
      <c r="B119" s="163"/>
      <c r="C119" s="163"/>
      <c r="D119" s="163"/>
      <c r="E119" s="163"/>
      <c r="F119" s="156"/>
      <c r="G119" s="156"/>
      <c r="H119" s="156"/>
      <c r="I119" s="156"/>
      <c r="J119" s="156"/>
      <c r="K119" s="156"/>
      <c r="L119" s="156"/>
      <c r="M119" s="156"/>
      <c r="N119" s="156"/>
      <c r="O119" s="156"/>
      <c r="P119" s="157"/>
    </row>
    <row r="120" spans="1:16">
      <c r="A120" s="40">
        <v>104</v>
      </c>
      <c r="B120" s="42"/>
      <c r="C120" s="44" t="s">
        <v>144</v>
      </c>
      <c r="D120" s="41" t="s">
        <v>53</v>
      </c>
      <c r="E120" s="43">
        <v>184</v>
      </c>
      <c r="F120" s="60">
        <v>0</v>
      </c>
      <c r="G120" s="60">
        <v>0</v>
      </c>
      <c r="H120" s="7">
        <f t="shared" ref="H120:H146" si="42">ROUND(F120*G120,2)</f>
        <v>0</v>
      </c>
      <c r="I120" s="7"/>
      <c r="J120" s="7">
        <v>0</v>
      </c>
      <c r="K120" s="7">
        <f t="shared" ref="K120:K146" si="43">SUM(H120:J120)</f>
        <v>0</v>
      </c>
      <c r="L120" s="7">
        <f t="shared" ref="L120:L146" si="44">ROUND(E120*F120,2)</f>
        <v>0</v>
      </c>
      <c r="M120" s="7">
        <f t="shared" ref="M120:M146" si="45">ROUND(E120*H120,2)</f>
        <v>0</v>
      </c>
      <c r="N120" s="7">
        <f t="shared" ref="N120:N146" si="46">ROUND(E120*I120,2)</f>
        <v>0</v>
      </c>
      <c r="O120" s="7">
        <f t="shared" ref="O120:O146" si="47">ROUND(E120*J120,2)</f>
        <v>0</v>
      </c>
      <c r="P120" s="7">
        <f t="shared" ref="P120:P146" si="48">SUM(M120:O120)</f>
        <v>0</v>
      </c>
    </row>
    <row r="121" spans="1:16">
      <c r="A121" s="40">
        <v>105</v>
      </c>
      <c r="B121" s="42"/>
      <c r="C121" s="44" t="s">
        <v>145</v>
      </c>
      <c r="D121" s="41" t="s">
        <v>53</v>
      </c>
      <c r="E121" s="43">
        <v>37</v>
      </c>
      <c r="F121" s="60">
        <v>0</v>
      </c>
      <c r="G121" s="60">
        <v>0</v>
      </c>
      <c r="H121" s="7">
        <f t="shared" si="42"/>
        <v>0</v>
      </c>
      <c r="I121" s="7"/>
      <c r="J121" s="7">
        <v>0</v>
      </c>
      <c r="K121" s="7">
        <f t="shared" si="43"/>
        <v>0</v>
      </c>
      <c r="L121" s="7">
        <f t="shared" si="44"/>
        <v>0</v>
      </c>
      <c r="M121" s="7">
        <f t="shared" si="45"/>
        <v>0</v>
      </c>
      <c r="N121" s="7">
        <f t="shared" si="46"/>
        <v>0</v>
      </c>
      <c r="O121" s="7">
        <f t="shared" si="47"/>
        <v>0</v>
      </c>
      <c r="P121" s="7">
        <f t="shared" si="48"/>
        <v>0</v>
      </c>
    </row>
    <row r="122" spans="1:16">
      <c r="A122" s="40">
        <v>106</v>
      </c>
      <c r="B122" s="42"/>
      <c r="C122" s="44" t="s">
        <v>757</v>
      </c>
      <c r="D122" s="41" t="s">
        <v>53</v>
      </c>
      <c r="E122" s="43">
        <v>31</v>
      </c>
      <c r="F122" s="60">
        <v>0</v>
      </c>
      <c r="G122" s="60">
        <v>0</v>
      </c>
      <c r="H122" s="7">
        <f t="shared" si="42"/>
        <v>0</v>
      </c>
      <c r="I122" s="7"/>
      <c r="J122" s="7">
        <v>0</v>
      </c>
      <c r="K122" s="7">
        <f t="shared" si="43"/>
        <v>0</v>
      </c>
      <c r="L122" s="7">
        <f t="shared" si="44"/>
        <v>0</v>
      </c>
      <c r="M122" s="7">
        <f t="shared" si="45"/>
        <v>0</v>
      </c>
      <c r="N122" s="7">
        <f t="shared" si="46"/>
        <v>0</v>
      </c>
      <c r="O122" s="7">
        <f t="shared" si="47"/>
        <v>0</v>
      </c>
      <c r="P122" s="7">
        <f t="shared" si="48"/>
        <v>0</v>
      </c>
    </row>
    <row r="123" spans="1:16">
      <c r="A123" s="40">
        <v>107</v>
      </c>
      <c r="B123" s="42"/>
      <c r="C123" s="44" t="s">
        <v>146</v>
      </c>
      <c r="D123" s="41" t="s">
        <v>53</v>
      </c>
      <c r="E123" s="43">
        <v>15</v>
      </c>
      <c r="F123" s="60">
        <v>0</v>
      </c>
      <c r="G123" s="60">
        <v>0</v>
      </c>
      <c r="H123" s="7">
        <f t="shared" si="42"/>
        <v>0</v>
      </c>
      <c r="I123" s="7"/>
      <c r="J123" s="7">
        <v>0</v>
      </c>
      <c r="K123" s="7">
        <f t="shared" si="43"/>
        <v>0</v>
      </c>
      <c r="L123" s="7">
        <f t="shared" si="44"/>
        <v>0</v>
      </c>
      <c r="M123" s="7">
        <f t="shared" si="45"/>
        <v>0</v>
      </c>
      <c r="N123" s="7">
        <f t="shared" si="46"/>
        <v>0</v>
      </c>
      <c r="O123" s="7">
        <f t="shared" si="47"/>
        <v>0</v>
      </c>
      <c r="P123" s="7">
        <f t="shared" si="48"/>
        <v>0</v>
      </c>
    </row>
    <row r="124" spans="1:16">
      <c r="A124" s="40">
        <v>108</v>
      </c>
      <c r="B124" s="42"/>
      <c r="C124" s="44" t="s">
        <v>758</v>
      </c>
      <c r="D124" s="41" t="s">
        <v>53</v>
      </c>
      <c r="E124" s="43">
        <v>505</v>
      </c>
      <c r="F124" s="60">
        <v>0</v>
      </c>
      <c r="G124" s="60">
        <v>0</v>
      </c>
      <c r="H124" s="7">
        <f t="shared" ref="H124:H125" si="49">ROUND(F124*G124,2)</f>
        <v>0</v>
      </c>
      <c r="I124" s="7"/>
      <c r="J124" s="7">
        <v>0</v>
      </c>
      <c r="K124" s="7">
        <f t="shared" ref="K124:K125" si="50">SUM(H124:J124)</f>
        <v>0</v>
      </c>
      <c r="L124" s="7">
        <f t="shared" ref="L124:L125" si="51">ROUND(E124*F124,2)</f>
        <v>0</v>
      </c>
      <c r="M124" s="7">
        <f t="shared" ref="M124:M125" si="52">ROUND(E124*H124,2)</f>
        <v>0</v>
      </c>
      <c r="N124" s="7">
        <f t="shared" ref="N124:N125" si="53">ROUND(E124*I124,2)</f>
        <v>0</v>
      </c>
      <c r="O124" s="7">
        <f t="shared" ref="O124:O125" si="54">ROUND(E124*J124,2)</f>
        <v>0</v>
      </c>
      <c r="P124" s="7">
        <f t="shared" ref="P124:P125" si="55">SUM(M124:O124)</f>
        <v>0</v>
      </c>
    </row>
    <row r="125" spans="1:16">
      <c r="A125" s="40">
        <v>109</v>
      </c>
      <c r="B125" s="42"/>
      <c r="C125" s="44" t="s">
        <v>759</v>
      </c>
      <c r="D125" s="41" t="s">
        <v>53</v>
      </c>
      <c r="E125" s="43">
        <v>200</v>
      </c>
      <c r="F125" s="60">
        <v>0</v>
      </c>
      <c r="G125" s="60">
        <v>0</v>
      </c>
      <c r="H125" s="7">
        <f t="shared" si="49"/>
        <v>0</v>
      </c>
      <c r="I125" s="7"/>
      <c r="J125" s="7">
        <v>0</v>
      </c>
      <c r="K125" s="7">
        <f t="shared" si="50"/>
        <v>0</v>
      </c>
      <c r="L125" s="7">
        <f t="shared" si="51"/>
        <v>0</v>
      </c>
      <c r="M125" s="7">
        <f t="shared" si="52"/>
        <v>0</v>
      </c>
      <c r="N125" s="7">
        <f t="shared" si="53"/>
        <v>0</v>
      </c>
      <c r="O125" s="7">
        <f t="shared" si="54"/>
        <v>0</v>
      </c>
      <c r="P125" s="7">
        <f t="shared" si="55"/>
        <v>0</v>
      </c>
    </row>
    <row r="126" spans="1:16">
      <c r="A126" s="40">
        <v>108</v>
      </c>
      <c r="B126" s="42"/>
      <c r="C126" s="44" t="s">
        <v>760</v>
      </c>
      <c r="D126" s="41" t="s">
        <v>53</v>
      </c>
      <c r="E126" s="43">
        <v>132</v>
      </c>
      <c r="F126" s="60">
        <v>0</v>
      </c>
      <c r="G126" s="60">
        <v>0</v>
      </c>
      <c r="H126" s="7">
        <f t="shared" si="42"/>
        <v>0</v>
      </c>
      <c r="I126" s="7"/>
      <c r="J126" s="7">
        <v>0</v>
      </c>
      <c r="K126" s="7">
        <f t="shared" si="43"/>
        <v>0</v>
      </c>
      <c r="L126" s="7">
        <f t="shared" si="44"/>
        <v>0</v>
      </c>
      <c r="M126" s="7">
        <f t="shared" si="45"/>
        <v>0</v>
      </c>
      <c r="N126" s="7">
        <f t="shared" si="46"/>
        <v>0</v>
      </c>
      <c r="O126" s="7">
        <f t="shared" si="47"/>
        <v>0</v>
      </c>
      <c r="P126" s="7">
        <f t="shared" si="48"/>
        <v>0</v>
      </c>
    </row>
    <row r="127" spans="1:16">
      <c r="A127" s="40">
        <v>109</v>
      </c>
      <c r="B127" s="42"/>
      <c r="C127" s="44" t="s">
        <v>761</v>
      </c>
      <c r="D127" s="41" t="s">
        <v>53</v>
      </c>
      <c r="E127" s="43">
        <v>75</v>
      </c>
      <c r="F127" s="60">
        <v>0</v>
      </c>
      <c r="G127" s="60">
        <v>0</v>
      </c>
      <c r="H127" s="7">
        <f t="shared" si="42"/>
        <v>0</v>
      </c>
      <c r="I127" s="7"/>
      <c r="J127" s="7">
        <v>0</v>
      </c>
      <c r="K127" s="7">
        <f t="shared" si="43"/>
        <v>0</v>
      </c>
      <c r="L127" s="7">
        <f t="shared" si="44"/>
        <v>0</v>
      </c>
      <c r="M127" s="7">
        <f t="shared" si="45"/>
        <v>0</v>
      </c>
      <c r="N127" s="7">
        <f t="shared" si="46"/>
        <v>0</v>
      </c>
      <c r="O127" s="7">
        <f t="shared" si="47"/>
        <v>0</v>
      </c>
      <c r="P127" s="7">
        <f t="shared" si="48"/>
        <v>0</v>
      </c>
    </row>
    <row r="128" spans="1:16">
      <c r="A128" s="40">
        <v>110</v>
      </c>
      <c r="B128" s="42"/>
      <c r="C128" s="44" t="s">
        <v>762</v>
      </c>
      <c r="D128" s="41" t="s">
        <v>53</v>
      </c>
      <c r="E128" s="43">
        <v>20</v>
      </c>
      <c r="F128" s="60">
        <v>0</v>
      </c>
      <c r="G128" s="60">
        <v>0</v>
      </c>
      <c r="H128" s="7">
        <f t="shared" si="42"/>
        <v>0</v>
      </c>
      <c r="I128" s="7"/>
      <c r="J128" s="7">
        <v>0</v>
      </c>
      <c r="K128" s="7">
        <f t="shared" si="43"/>
        <v>0</v>
      </c>
      <c r="L128" s="7">
        <f t="shared" si="44"/>
        <v>0</v>
      </c>
      <c r="M128" s="7">
        <f t="shared" si="45"/>
        <v>0</v>
      </c>
      <c r="N128" s="7">
        <f t="shared" si="46"/>
        <v>0</v>
      </c>
      <c r="O128" s="7">
        <f t="shared" si="47"/>
        <v>0</v>
      </c>
      <c r="P128" s="7">
        <f t="shared" si="48"/>
        <v>0</v>
      </c>
    </row>
    <row r="129" spans="1:16" ht="31.5">
      <c r="A129" s="40">
        <v>111</v>
      </c>
      <c r="B129" s="42"/>
      <c r="C129" s="44" t="s">
        <v>147</v>
      </c>
      <c r="D129" s="41" t="s">
        <v>57</v>
      </c>
      <c r="E129" s="43">
        <v>2</v>
      </c>
      <c r="F129" s="60">
        <v>0</v>
      </c>
      <c r="G129" s="60">
        <v>0</v>
      </c>
      <c r="H129" s="7">
        <f t="shared" si="42"/>
        <v>0</v>
      </c>
      <c r="I129" s="7"/>
      <c r="J129" s="7">
        <v>0</v>
      </c>
      <c r="K129" s="7">
        <f t="shared" si="43"/>
        <v>0</v>
      </c>
      <c r="L129" s="7">
        <f t="shared" si="44"/>
        <v>0</v>
      </c>
      <c r="M129" s="7">
        <f t="shared" si="45"/>
        <v>0</v>
      </c>
      <c r="N129" s="7">
        <f t="shared" si="46"/>
        <v>0</v>
      </c>
      <c r="O129" s="7">
        <f t="shared" si="47"/>
        <v>0</v>
      </c>
      <c r="P129" s="7">
        <f t="shared" si="48"/>
        <v>0</v>
      </c>
    </row>
    <row r="130" spans="1:16" ht="31.5">
      <c r="A130" s="40">
        <v>112</v>
      </c>
      <c r="B130" s="42"/>
      <c r="C130" s="44" t="s">
        <v>148</v>
      </c>
      <c r="D130" s="41" t="s">
        <v>57</v>
      </c>
      <c r="E130" s="43">
        <v>2</v>
      </c>
      <c r="F130" s="60">
        <v>0</v>
      </c>
      <c r="G130" s="60">
        <v>0</v>
      </c>
      <c r="H130" s="7">
        <f t="shared" si="42"/>
        <v>0</v>
      </c>
      <c r="I130" s="7"/>
      <c r="J130" s="7">
        <v>0</v>
      </c>
      <c r="K130" s="7">
        <f t="shared" si="43"/>
        <v>0</v>
      </c>
      <c r="L130" s="7">
        <f t="shared" si="44"/>
        <v>0</v>
      </c>
      <c r="M130" s="7">
        <f t="shared" si="45"/>
        <v>0</v>
      </c>
      <c r="N130" s="7">
        <f t="shared" si="46"/>
        <v>0</v>
      </c>
      <c r="O130" s="7">
        <f t="shared" si="47"/>
        <v>0</v>
      </c>
      <c r="P130" s="7">
        <f t="shared" si="48"/>
        <v>0</v>
      </c>
    </row>
    <row r="131" spans="1:16" ht="31.5">
      <c r="A131" s="40">
        <v>113</v>
      </c>
      <c r="B131" s="42"/>
      <c r="C131" s="44" t="s">
        <v>67</v>
      </c>
      <c r="D131" s="41" t="s">
        <v>57</v>
      </c>
      <c r="E131" s="43">
        <v>28</v>
      </c>
      <c r="F131" s="60">
        <v>0</v>
      </c>
      <c r="G131" s="60">
        <v>0</v>
      </c>
      <c r="H131" s="7">
        <f t="shared" si="42"/>
        <v>0</v>
      </c>
      <c r="I131" s="7"/>
      <c r="J131" s="7">
        <v>0</v>
      </c>
      <c r="K131" s="7">
        <f t="shared" si="43"/>
        <v>0</v>
      </c>
      <c r="L131" s="7">
        <f t="shared" si="44"/>
        <v>0</v>
      </c>
      <c r="M131" s="7">
        <f t="shared" si="45"/>
        <v>0</v>
      </c>
      <c r="N131" s="7">
        <f t="shared" si="46"/>
        <v>0</v>
      </c>
      <c r="O131" s="7">
        <f t="shared" si="47"/>
        <v>0</v>
      </c>
      <c r="P131" s="7">
        <f t="shared" si="48"/>
        <v>0</v>
      </c>
    </row>
    <row r="132" spans="1:16" ht="31.5">
      <c r="A132" s="40">
        <v>114</v>
      </c>
      <c r="B132" s="42"/>
      <c r="C132" s="44" t="s">
        <v>149</v>
      </c>
      <c r="D132" s="41" t="s">
        <v>57</v>
      </c>
      <c r="E132" s="43">
        <v>16</v>
      </c>
      <c r="F132" s="60">
        <v>0</v>
      </c>
      <c r="G132" s="60">
        <v>0</v>
      </c>
      <c r="H132" s="7">
        <f t="shared" si="42"/>
        <v>0</v>
      </c>
      <c r="I132" s="7"/>
      <c r="J132" s="7">
        <v>0</v>
      </c>
      <c r="K132" s="7">
        <f t="shared" si="43"/>
        <v>0</v>
      </c>
      <c r="L132" s="7">
        <f t="shared" si="44"/>
        <v>0</v>
      </c>
      <c r="M132" s="7">
        <f t="shared" si="45"/>
        <v>0</v>
      </c>
      <c r="N132" s="7">
        <f t="shared" si="46"/>
        <v>0</v>
      </c>
      <c r="O132" s="7">
        <f t="shared" si="47"/>
        <v>0</v>
      </c>
      <c r="P132" s="7">
        <f t="shared" si="48"/>
        <v>0</v>
      </c>
    </row>
    <row r="133" spans="1:16">
      <c r="A133" s="40">
        <v>115</v>
      </c>
      <c r="B133" s="42"/>
      <c r="C133" s="44" t="s">
        <v>150</v>
      </c>
      <c r="D133" s="41" t="s">
        <v>57</v>
      </c>
      <c r="E133" s="43">
        <v>1</v>
      </c>
      <c r="F133" s="60">
        <v>0</v>
      </c>
      <c r="G133" s="60">
        <v>0</v>
      </c>
      <c r="H133" s="7">
        <f t="shared" si="42"/>
        <v>0</v>
      </c>
      <c r="I133" s="7"/>
      <c r="J133" s="7">
        <v>0</v>
      </c>
      <c r="K133" s="7">
        <f t="shared" si="43"/>
        <v>0</v>
      </c>
      <c r="L133" s="7">
        <f t="shared" si="44"/>
        <v>0</v>
      </c>
      <c r="M133" s="7">
        <f t="shared" si="45"/>
        <v>0</v>
      </c>
      <c r="N133" s="7">
        <f t="shared" si="46"/>
        <v>0</v>
      </c>
      <c r="O133" s="7">
        <f t="shared" si="47"/>
        <v>0</v>
      </c>
      <c r="P133" s="7">
        <f t="shared" si="48"/>
        <v>0</v>
      </c>
    </row>
    <row r="134" spans="1:16">
      <c r="A134" s="40">
        <v>116</v>
      </c>
      <c r="B134" s="42"/>
      <c r="C134" s="44" t="s">
        <v>151</v>
      </c>
      <c r="D134" s="41" t="s">
        <v>57</v>
      </c>
      <c r="E134" s="43">
        <v>1</v>
      </c>
      <c r="F134" s="60">
        <v>0</v>
      </c>
      <c r="G134" s="60">
        <v>0</v>
      </c>
      <c r="H134" s="7">
        <f t="shared" si="42"/>
        <v>0</v>
      </c>
      <c r="I134" s="70"/>
      <c r="J134" s="7">
        <v>0</v>
      </c>
      <c r="K134" s="7">
        <f t="shared" si="43"/>
        <v>0</v>
      </c>
      <c r="L134" s="7">
        <f t="shared" si="44"/>
        <v>0</v>
      </c>
      <c r="M134" s="7">
        <f t="shared" si="45"/>
        <v>0</v>
      </c>
      <c r="N134" s="7">
        <f t="shared" si="46"/>
        <v>0</v>
      </c>
      <c r="O134" s="7">
        <f t="shared" si="47"/>
        <v>0</v>
      </c>
      <c r="P134" s="7">
        <f t="shared" si="48"/>
        <v>0</v>
      </c>
    </row>
    <row r="135" spans="1:16">
      <c r="A135" s="40">
        <v>117</v>
      </c>
      <c r="B135" s="42"/>
      <c r="C135" s="44" t="s">
        <v>152</v>
      </c>
      <c r="D135" s="41" t="s">
        <v>57</v>
      </c>
      <c r="E135" s="43">
        <v>1</v>
      </c>
      <c r="F135" s="60">
        <v>0</v>
      </c>
      <c r="G135" s="60">
        <v>0</v>
      </c>
      <c r="H135" s="7">
        <f t="shared" si="42"/>
        <v>0</v>
      </c>
      <c r="I135" s="70"/>
      <c r="J135" s="7">
        <v>0</v>
      </c>
      <c r="K135" s="7">
        <f t="shared" si="43"/>
        <v>0</v>
      </c>
      <c r="L135" s="7">
        <f t="shared" si="44"/>
        <v>0</v>
      </c>
      <c r="M135" s="7">
        <f t="shared" si="45"/>
        <v>0</v>
      </c>
      <c r="N135" s="7">
        <f t="shared" si="46"/>
        <v>0</v>
      </c>
      <c r="O135" s="7">
        <f t="shared" si="47"/>
        <v>0</v>
      </c>
      <c r="P135" s="7">
        <f t="shared" si="48"/>
        <v>0</v>
      </c>
    </row>
    <row r="136" spans="1:16" ht="31.5">
      <c r="A136" s="40">
        <v>118</v>
      </c>
      <c r="B136" s="42"/>
      <c r="C136" s="44" t="s">
        <v>153</v>
      </c>
      <c r="D136" s="41" t="s">
        <v>57</v>
      </c>
      <c r="E136" s="43">
        <v>1</v>
      </c>
      <c r="F136" s="60">
        <v>0</v>
      </c>
      <c r="G136" s="60">
        <v>0</v>
      </c>
      <c r="H136" s="7">
        <f t="shared" si="42"/>
        <v>0</v>
      </c>
      <c r="I136" s="70"/>
      <c r="J136" s="7">
        <v>0</v>
      </c>
      <c r="K136" s="7">
        <f t="shared" si="43"/>
        <v>0</v>
      </c>
      <c r="L136" s="7">
        <f t="shared" si="44"/>
        <v>0</v>
      </c>
      <c r="M136" s="7">
        <f t="shared" si="45"/>
        <v>0</v>
      </c>
      <c r="N136" s="7">
        <f t="shared" si="46"/>
        <v>0</v>
      </c>
      <c r="O136" s="7">
        <f t="shared" si="47"/>
        <v>0</v>
      </c>
      <c r="P136" s="7">
        <f t="shared" si="48"/>
        <v>0</v>
      </c>
    </row>
    <row r="137" spans="1:16">
      <c r="A137" s="40">
        <v>119</v>
      </c>
      <c r="B137" s="42"/>
      <c r="C137" s="44" t="s">
        <v>98</v>
      </c>
      <c r="D137" s="41" t="s">
        <v>60</v>
      </c>
      <c r="E137" s="43">
        <v>1</v>
      </c>
      <c r="F137" s="60">
        <v>0</v>
      </c>
      <c r="G137" s="60">
        <v>0</v>
      </c>
      <c r="H137" s="7">
        <f t="shared" si="42"/>
        <v>0</v>
      </c>
      <c r="I137" s="70"/>
      <c r="J137" s="7">
        <v>0</v>
      </c>
      <c r="K137" s="7">
        <f t="shared" si="43"/>
        <v>0</v>
      </c>
      <c r="L137" s="7">
        <f t="shared" si="44"/>
        <v>0</v>
      </c>
      <c r="M137" s="7">
        <f t="shared" si="45"/>
        <v>0</v>
      </c>
      <c r="N137" s="7">
        <f t="shared" si="46"/>
        <v>0</v>
      </c>
      <c r="O137" s="7">
        <f t="shared" si="47"/>
        <v>0</v>
      </c>
      <c r="P137" s="7">
        <f t="shared" si="48"/>
        <v>0</v>
      </c>
    </row>
    <row r="138" spans="1:16">
      <c r="A138" s="40">
        <v>120</v>
      </c>
      <c r="B138" s="42"/>
      <c r="C138" s="44" t="s">
        <v>100</v>
      </c>
      <c r="D138" s="41" t="s">
        <v>60</v>
      </c>
      <c r="E138" s="43">
        <v>1</v>
      </c>
      <c r="F138" s="60">
        <v>0</v>
      </c>
      <c r="G138" s="60">
        <v>0</v>
      </c>
      <c r="H138" s="7">
        <f t="shared" si="42"/>
        <v>0</v>
      </c>
      <c r="I138" s="70"/>
      <c r="J138" s="7">
        <v>0</v>
      </c>
      <c r="K138" s="7">
        <f t="shared" si="43"/>
        <v>0</v>
      </c>
      <c r="L138" s="7">
        <f t="shared" si="44"/>
        <v>0</v>
      </c>
      <c r="M138" s="7">
        <f t="shared" si="45"/>
        <v>0</v>
      </c>
      <c r="N138" s="7">
        <f t="shared" si="46"/>
        <v>0</v>
      </c>
      <c r="O138" s="7">
        <f t="shared" si="47"/>
        <v>0</v>
      </c>
      <c r="P138" s="7">
        <f t="shared" si="48"/>
        <v>0</v>
      </c>
    </row>
    <row r="139" spans="1:16">
      <c r="A139" s="40">
        <v>121</v>
      </c>
      <c r="B139" s="42"/>
      <c r="C139" s="44" t="s">
        <v>154</v>
      </c>
      <c r="D139" s="41" t="s">
        <v>57</v>
      </c>
      <c r="E139" s="43">
        <v>1</v>
      </c>
      <c r="F139" s="60">
        <v>0</v>
      </c>
      <c r="G139" s="60">
        <v>0</v>
      </c>
      <c r="H139" s="7">
        <f t="shared" si="42"/>
        <v>0</v>
      </c>
      <c r="I139" s="70"/>
      <c r="J139" s="7">
        <v>0</v>
      </c>
      <c r="K139" s="7">
        <f t="shared" si="43"/>
        <v>0</v>
      </c>
      <c r="L139" s="7">
        <f t="shared" si="44"/>
        <v>0</v>
      </c>
      <c r="M139" s="7">
        <f t="shared" si="45"/>
        <v>0</v>
      </c>
      <c r="N139" s="7">
        <f t="shared" si="46"/>
        <v>0</v>
      </c>
      <c r="O139" s="7">
        <f t="shared" si="47"/>
        <v>0</v>
      </c>
      <c r="P139" s="7">
        <f t="shared" si="48"/>
        <v>0</v>
      </c>
    </row>
    <row r="140" spans="1:16" ht="31.5">
      <c r="A140" s="40">
        <v>122</v>
      </c>
      <c r="B140" s="42"/>
      <c r="C140" s="44" t="s">
        <v>155</v>
      </c>
      <c r="D140" s="41" t="s">
        <v>57</v>
      </c>
      <c r="E140" s="43">
        <v>2</v>
      </c>
      <c r="F140" s="60">
        <v>0</v>
      </c>
      <c r="G140" s="60">
        <v>0</v>
      </c>
      <c r="H140" s="7">
        <f t="shared" si="42"/>
        <v>0</v>
      </c>
      <c r="I140" s="7"/>
      <c r="J140" s="7">
        <v>0</v>
      </c>
      <c r="K140" s="7">
        <f t="shared" si="43"/>
        <v>0</v>
      </c>
      <c r="L140" s="7">
        <f t="shared" si="44"/>
        <v>0</v>
      </c>
      <c r="M140" s="7">
        <f t="shared" si="45"/>
        <v>0</v>
      </c>
      <c r="N140" s="7">
        <f t="shared" si="46"/>
        <v>0</v>
      </c>
      <c r="O140" s="7">
        <f t="shared" si="47"/>
        <v>0</v>
      </c>
      <c r="P140" s="7">
        <f t="shared" si="48"/>
        <v>0</v>
      </c>
    </row>
    <row r="141" spans="1:16" ht="173.25">
      <c r="A141" s="40">
        <v>123</v>
      </c>
      <c r="B141" s="42"/>
      <c r="C141" s="44" t="s">
        <v>156</v>
      </c>
      <c r="D141" s="41" t="s">
        <v>57</v>
      </c>
      <c r="E141" s="43">
        <v>4</v>
      </c>
      <c r="F141" s="60">
        <v>0</v>
      </c>
      <c r="G141" s="60">
        <v>0</v>
      </c>
      <c r="H141" s="7">
        <f t="shared" si="42"/>
        <v>0</v>
      </c>
      <c r="I141" s="7"/>
      <c r="J141" s="7">
        <v>0</v>
      </c>
      <c r="K141" s="7">
        <f t="shared" si="43"/>
        <v>0</v>
      </c>
      <c r="L141" s="7">
        <f t="shared" si="44"/>
        <v>0</v>
      </c>
      <c r="M141" s="7">
        <f t="shared" si="45"/>
        <v>0</v>
      </c>
      <c r="N141" s="7">
        <f t="shared" si="46"/>
        <v>0</v>
      </c>
      <c r="O141" s="7">
        <f t="shared" si="47"/>
        <v>0</v>
      </c>
      <c r="P141" s="7">
        <f t="shared" si="48"/>
        <v>0</v>
      </c>
    </row>
    <row r="142" spans="1:16">
      <c r="A142" s="40">
        <v>124</v>
      </c>
      <c r="B142" s="42"/>
      <c r="C142" s="44" t="s">
        <v>157</v>
      </c>
      <c r="D142" s="41" t="s">
        <v>60</v>
      </c>
      <c r="E142" s="43">
        <v>6</v>
      </c>
      <c r="F142" s="60">
        <v>0</v>
      </c>
      <c r="G142" s="60">
        <v>0</v>
      </c>
      <c r="H142" s="7">
        <f t="shared" si="42"/>
        <v>0</v>
      </c>
      <c r="I142" s="7"/>
      <c r="J142" s="7">
        <v>0</v>
      </c>
      <c r="K142" s="7">
        <f t="shared" si="43"/>
        <v>0</v>
      </c>
      <c r="L142" s="7">
        <f t="shared" si="44"/>
        <v>0</v>
      </c>
      <c r="M142" s="7">
        <f t="shared" si="45"/>
        <v>0</v>
      </c>
      <c r="N142" s="7">
        <f t="shared" si="46"/>
        <v>0</v>
      </c>
      <c r="O142" s="7">
        <f t="shared" si="47"/>
        <v>0</v>
      </c>
      <c r="P142" s="7">
        <f t="shared" si="48"/>
        <v>0</v>
      </c>
    </row>
    <row r="143" spans="1:16" ht="31.5">
      <c r="A143" s="40">
        <v>125</v>
      </c>
      <c r="B143" s="42"/>
      <c r="C143" s="44" t="s">
        <v>158</v>
      </c>
      <c r="D143" s="41" t="s">
        <v>60</v>
      </c>
      <c r="E143" s="43">
        <v>1</v>
      </c>
      <c r="F143" s="60">
        <v>0</v>
      </c>
      <c r="G143" s="60">
        <v>0</v>
      </c>
      <c r="H143" s="7">
        <f t="shared" si="42"/>
        <v>0</v>
      </c>
      <c r="I143" s="70"/>
      <c r="J143" s="7">
        <v>0</v>
      </c>
      <c r="K143" s="7">
        <f t="shared" si="43"/>
        <v>0</v>
      </c>
      <c r="L143" s="7">
        <f t="shared" si="44"/>
        <v>0</v>
      </c>
      <c r="M143" s="7">
        <f t="shared" si="45"/>
        <v>0</v>
      </c>
      <c r="N143" s="7">
        <f t="shared" si="46"/>
        <v>0</v>
      </c>
      <c r="O143" s="7">
        <f t="shared" si="47"/>
        <v>0</v>
      </c>
      <c r="P143" s="7">
        <f t="shared" si="48"/>
        <v>0</v>
      </c>
    </row>
    <row r="144" spans="1:16">
      <c r="A144" s="40">
        <v>126</v>
      </c>
      <c r="B144" s="42"/>
      <c r="C144" s="44" t="s">
        <v>159</v>
      </c>
      <c r="D144" s="41" t="s">
        <v>60</v>
      </c>
      <c r="E144" s="43">
        <v>1</v>
      </c>
      <c r="F144" s="60">
        <v>0</v>
      </c>
      <c r="G144" s="60">
        <v>0</v>
      </c>
      <c r="H144" s="7">
        <f t="shared" si="42"/>
        <v>0</v>
      </c>
      <c r="I144" s="70"/>
      <c r="J144" s="7">
        <v>0</v>
      </c>
      <c r="K144" s="7">
        <f t="shared" si="43"/>
        <v>0</v>
      </c>
      <c r="L144" s="7">
        <f t="shared" si="44"/>
        <v>0</v>
      </c>
      <c r="M144" s="7">
        <f t="shared" si="45"/>
        <v>0</v>
      </c>
      <c r="N144" s="7">
        <f t="shared" si="46"/>
        <v>0</v>
      </c>
      <c r="O144" s="7">
        <f t="shared" si="47"/>
        <v>0</v>
      </c>
      <c r="P144" s="7">
        <f t="shared" si="48"/>
        <v>0</v>
      </c>
    </row>
    <row r="145" spans="1:16">
      <c r="A145" s="40">
        <v>127</v>
      </c>
      <c r="B145" s="42"/>
      <c r="C145" s="44" t="s">
        <v>104</v>
      </c>
      <c r="D145" s="41" t="s">
        <v>53</v>
      </c>
      <c r="E145" s="43">
        <v>41.5</v>
      </c>
      <c r="F145" s="60">
        <v>0</v>
      </c>
      <c r="G145" s="60">
        <v>0</v>
      </c>
      <c r="H145" s="7">
        <f t="shared" si="42"/>
        <v>0</v>
      </c>
      <c r="I145" s="7"/>
      <c r="J145" s="7">
        <v>0</v>
      </c>
      <c r="K145" s="7">
        <f t="shared" si="43"/>
        <v>0</v>
      </c>
      <c r="L145" s="7">
        <f t="shared" si="44"/>
        <v>0</v>
      </c>
      <c r="M145" s="7">
        <f t="shared" si="45"/>
        <v>0</v>
      </c>
      <c r="N145" s="7">
        <f t="shared" si="46"/>
        <v>0</v>
      </c>
      <c r="O145" s="7">
        <f t="shared" si="47"/>
        <v>0</v>
      </c>
      <c r="P145" s="7">
        <f t="shared" si="48"/>
        <v>0</v>
      </c>
    </row>
    <row r="146" spans="1:16">
      <c r="A146" s="40">
        <v>128</v>
      </c>
      <c r="B146" s="42"/>
      <c r="C146" s="44" t="s">
        <v>105</v>
      </c>
      <c r="D146" s="41" t="s">
        <v>53</v>
      </c>
      <c r="E146" s="43">
        <v>54</v>
      </c>
      <c r="F146" s="60">
        <v>0</v>
      </c>
      <c r="G146" s="60">
        <v>0</v>
      </c>
      <c r="H146" s="7">
        <f t="shared" si="42"/>
        <v>0</v>
      </c>
      <c r="I146" s="7"/>
      <c r="J146" s="7">
        <v>0</v>
      </c>
      <c r="K146" s="7">
        <f t="shared" si="43"/>
        <v>0</v>
      </c>
      <c r="L146" s="7">
        <f t="shared" si="44"/>
        <v>0</v>
      </c>
      <c r="M146" s="7">
        <f t="shared" si="45"/>
        <v>0</v>
      </c>
      <c r="N146" s="7">
        <f t="shared" si="46"/>
        <v>0</v>
      </c>
      <c r="O146" s="7">
        <f t="shared" si="47"/>
        <v>0</v>
      </c>
      <c r="P146" s="7">
        <f t="shared" si="48"/>
        <v>0</v>
      </c>
    </row>
    <row r="147" spans="1:16">
      <c r="A147" s="40">
        <v>129</v>
      </c>
      <c r="B147" s="42"/>
      <c r="C147" s="44" t="s">
        <v>106</v>
      </c>
      <c r="D147" s="41" t="s">
        <v>53</v>
      </c>
      <c r="E147" s="43">
        <v>11</v>
      </c>
      <c r="F147" s="60">
        <v>0</v>
      </c>
      <c r="G147" s="60">
        <v>0</v>
      </c>
      <c r="H147" s="7">
        <f t="shared" ref="H147:H152" si="56">ROUND(F147*G147,2)</f>
        <v>0</v>
      </c>
      <c r="I147" s="7"/>
      <c r="J147" s="7">
        <v>0</v>
      </c>
      <c r="K147" s="7">
        <f t="shared" ref="K147:K152" si="57">SUM(H147:J147)</f>
        <v>0</v>
      </c>
      <c r="L147" s="7">
        <f t="shared" ref="L147:L152" si="58">ROUND(E147*F147,2)</f>
        <v>0</v>
      </c>
      <c r="M147" s="7">
        <f t="shared" ref="M147:M152" si="59">ROUND(E147*H147,2)</f>
        <v>0</v>
      </c>
      <c r="N147" s="7">
        <f t="shared" ref="N147:N152" si="60">ROUND(E147*I147,2)</f>
        <v>0</v>
      </c>
      <c r="O147" s="7">
        <f t="shared" ref="O147:O152" si="61">ROUND(E147*J147,2)</f>
        <v>0</v>
      </c>
      <c r="P147" s="7">
        <f t="shared" ref="P147:P152" si="62">SUM(M147:O147)</f>
        <v>0</v>
      </c>
    </row>
    <row r="148" spans="1:16">
      <c r="A148" s="40">
        <v>130</v>
      </c>
      <c r="B148" s="42"/>
      <c r="C148" s="44" t="s">
        <v>160</v>
      </c>
      <c r="D148" s="41" t="s">
        <v>53</v>
      </c>
      <c r="E148" s="43">
        <v>141</v>
      </c>
      <c r="F148" s="60">
        <v>0</v>
      </c>
      <c r="G148" s="60">
        <v>0</v>
      </c>
      <c r="H148" s="7">
        <f t="shared" si="56"/>
        <v>0</v>
      </c>
      <c r="I148" s="7"/>
      <c r="J148" s="7">
        <v>0</v>
      </c>
      <c r="K148" s="7">
        <f t="shared" si="57"/>
        <v>0</v>
      </c>
      <c r="L148" s="7">
        <f t="shared" si="58"/>
        <v>0</v>
      </c>
      <c r="M148" s="7">
        <f t="shared" si="59"/>
        <v>0</v>
      </c>
      <c r="N148" s="7">
        <f t="shared" si="60"/>
        <v>0</v>
      </c>
      <c r="O148" s="7">
        <f t="shared" si="61"/>
        <v>0</v>
      </c>
      <c r="P148" s="7">
        <f t="shared" si="62"/>
        <v>0</v>
      </c>
    </row>
    <row r="149" spans="1:16">
      <c r="A149" s="40">
        <v>131</v>
      </c>
      <c r="B149" s="42"/>
      <c r="C149" s="44" t="s">
        <v>107</v>
      </c>
      <c r="D149" s="41" t="s">
        <v>53</v>
      </c>
      <c r="E149" s="43">
        <v>731</v>
      </c>
      <c r="F149" s="60">
        <v>0</v>
      </c>
      <c r="G149" s="60">
        <v>0</v>
      </c>
      <c r="H149" s="7">
        <f t="shared" si="56"/>
        <v>0</v>
      </c>
      <c r="I149" s="7"/>
      <c r="J149" s="7">
        <v>0</v>
      </c>
      <c r="K149" s="7">
        <f t="shared" si="57"/>
        <v>0</v>
      </c>
      <c r="L149" s="7">
        <f t="shared" si="58"/>
        <v>0</v>
      </c>
      <c r="M149" s="7">
        <f t="shared" si="59"/>
        <v>0</v>
      </c>
      <c r="N149" s="7">
        <f t="shared" si="60"/>
        <v>0</v>
      </c>
      <c r="O149" s="7">
        <f t="shared" si="61"/>
        <v>0</v>
      </c>
      <c r="P149" s="7">
        <f t="shared" si="62"/>
        <v>0</v>
      </c>
    </row>
    <row r="150" spans="1:16">
      <c r="A150" s="40">
        <v>132</v>
      </c>
      <c r="B150" s="42"/>
      <c r="C150" s="44" t="s">
        <v>161</v>
      </c>
      <c r="D150" s="41" t="s">
        <v>53</v>
      </c>
      <c r="E150" s="43">
        <v>119</v>
      </c>
      <c r="F150" s="60">
        <v>0</v>
      </c>
      <c r="G150" s="60">
        <v>0</v>
      </c>
      <c r="H150" s="7">
        <f t="shared" si="56"/>
        <v>0</v>
      </c>
      <c r="I150" s="70"/>
      <c r="J150" s="7">
        <v>0</v>
      </c>
      <c r="K150" s="7">
        <f t="shared" si="57"/>
        <v>0</v>
      </c>
      <c r="L150" s="7">
        <f t="shared" si="58"/>
        <v>0</v>
      </c>
      <c r="M150" s="7">
        <f t="shared" si="59"/>
        <v>0</v>
      </c>
      <c r="N150" s="7">
        <f t="shared" si="60"/>
        <v>0</v>
      </c>
      <c r="O150" s="7">
        <f t="shared" si="61"/>
        <v>0</v>
      </c>
      <c r="P150" s="7">
        <f t="shared" si="62"/>
        <v>0</v>
      </c>
    </row>
    <row r="151" spans="1:16">
      <c r="A151" s="40">
        <v>133</v>
      </c>
      <c r="B151" s="42"/>
      <c r="C151" s="44" t="s">
        <v>162</v>
      </c>
      <c r="D151" s="41" t="s">
        <v>53</v>
      </c>
      <c r="E151" s="43">
        <v>53</v>
      </c>
      <c r="F151" s="60">
        <v>0</v>
      </c>
      <c r="G151" s="60">
        <v>0</v>
      </c>
      <c r="H151" s="7">
        <f t="shared" si="56"/>
        <v>0</v>
      </c>
      <c r="I151" s="7"/>
      <c r="J151" s="7">
        <v>0</v>
      </c>
      <c r="K151" s="7">
        <f t="shared" si="57"/>
        <v>0</v>
      </c>
      <c r="L151" s="7">
        <f t="shared" si="58"/>
        <v>0</v>
      </c>
      <c r="M151" s="7">
        <f t="shared" si="59"/>
        <v>0</v>
      </c>
      <c r="N151" s="7">
        <f t="shared" si="60"/>
        <v>0</v>
      </c>
      <c r="O151" s="7">
        <f t="shared" si="61"/>
        <v>0</v>
      </c>
      <c r="P151" s="7">
        <f t="shared" si="62"/>
        <v>0</v>
      </c>
    </row>
    <row r="152" spans="1:16">
      <c r="A152" s="40">
        <v>134</v>
      </c>
      <c r="B152" s="42"/>
      <c r="C152" s="44" t="s">
        <v>109</v>
      </c>
      <c r="D152" s="41" t="s">
        <v>53</v>
      </c>
      <c r="E152" s="43">
        <v>1150</v>
      </c>
      <c r="F152" s="60">
        <v>0</v>
      </c>
      <c r="G152" s="60">
        <v>0</v>
      </c>
      <c r="H152" s="7">
        <f t="shared" si="56"/>
        <v>0</v>
      </c>
      <c r="I152" s="7"/>
      <c r="J152" s="7">
        <v>0</v>
      </c>
      <c r="K152" s="7">
        <f t="shared" si="57"/>
        <v>0</v>
      </c>
      <c r="L152" s="7">
        <f t="shared" si="58"/>
        <v>0</v>
      </c>
      <c r="M152" s="7">
        <f t="shared" si="59"/>
        <v>0</v>
      </c>
      <c r="N152" s="7">
        <f t="shared" si="60"/>
        <v>0</v>
      </c>
      <c r="O152" s="7">
        <f t="shared" si="61"/>
        <v>0</v>
      </c>
      <c r="P152" s="7">
        <f t="shared" si="62"/>
        <v>0</v>
      </c>
    </row>
    <row r="153" spans="1:16">
      <c r="A153" s="40">
        <v>135</v>
      </c>
      <c r="B153" s="42"/>
      <c r="C153" s="44" t="s">
        <v>111</v>
      </c>
      <c r="D153" s="41" t="s">
        <v>50</v>
      </c>
      <c r="E153" s="43">
        <v>7.2</v>
      </c>
      <c r="F153" s="60">
        <v>0</v>
      </c>
      <c r="G153" s="60">
        <v>0</v>
      </c>
      <c r="H153" s="7">
        <f t="shared" ref="H153:H155" si="63">ROUND(F153*G153,2)</f>
        <v>0</v>
      </c>
      <c r="I153" s="7"/>
      <c r="J153" s="7">
        <v>0</v>
      </c>
      <c r="K153" s="7">
        <f t="shared" ref="K153:K155" si="64">SUM(H153:J153)</f>
        <v>0</v>
      </c>
      <c r="L153" s="7">
        <f t="shared" ref="L153:L155" si="65">ROUND(E153*F153,2)</f>
        <v>0</v>
      </c>
      <c r="M153" s="7">
        <f t="shared" ref="M153:M155" si="66">ROUND(E153*H153,2)</f>
        <v>0</v>
      </c>
      <c r="N153" s="7">
        <f t="shared" ref="N153:N155" si="67">ROUND(E153*I153,2)</f>
        <v>0</v>
      </c>
      <c r="O153" s="7">
        <f t="shared" ref="O153:O155" si="68">ROUND(E153*J153,2)</f>
        <v>0</v>
      </c>
      <c r="P153" s="7">
        <f t="shared" ref="P153:P155" si="69">SUM(M153:O153)</f>
        <v>0</v>
      </c>
    </row>
    <row r="154" spans="1:16">
      <c r="A154" s="40">
        <v>136</v>
      </c>
      <c r="B154" s="42"/>
      <c r="C154" s="44" t="s">
        <v>112</v>
      </c>
      <c r="D154" s="41" t="s">
        <v>115</v>
      </c>
      <c r="E154" s="43">
        <v>123</v>
      </c>
      <c r="F154" s="60">
        <v>0</v>
      </c>
      <c r="G154" s="60">
        <v>0</v>
      </c>
      <c r="H154" s="7">
        <f t="shared" si="63"/>
        <v>0</v>
      </c>
      <c r="I154" s="7"/>
      <c r="J154" s="7">
        <v>0</v>
      </c>
      <c r="K154" s="7">
        <f t="shared" si="64"/>
        <v>0</v>
      </c>
      <c r="L154" s="7">
        <f t="shared" si="65"/>
        <v>0</v>
      </c>
      <c r="M154" s="7">
        <f t="shared" si="66"/>
        <v>0</v>
      </c>
      <c r="N154" s="7">
        <f t="shared" si="67"/>
        <v>0</v>
      </c>
      <c r="O154" s="7">
        <f t="shared" si="68"/>
        <v>0</v>
      </c>
      <c r="P154" s="7">
        <f t="shared" si="69"/>
        <v>0</v>
      </c>
    </row>
    <row r="155" spans="1:16">
      <c r="A155" s="40">
        <v>137</v>
      </c>
      <c r="B155" s="42"/>
      <c r="C155" s="44" t="s">
        <v>114</v>
      </c>
      <c r="D155" s="41" t="s">
        <v>57</v>
      </c>
      <c r="E155" s="43">
        <v>1</v>
      </c>
      <c r="F155" s="60">
        <v>0</v>
      </c>
      <c r="G155" s="60">
        <v>0</v>
      </c>
      <c r="H155" s="7">
        <f t="shared" si="63"/>
        <v>0</v>
      </c>
      <c r="I155" s="7"/>
      <c r="J155" s="7">
        <v>0</v>
      </c>
      <c r="K155" s="7">
        <f t="shared" si="64"/>
        <v>0</v>
      </c>
      <c r="L155" s="7">
        <f t="shared" si="65"/>
        <v>0</v>
      </c>
      <c r="M155" s="7">
        <f t="shared" si="66"/>
        <v>0</v>
      </c>
      <c r="N155" s="7">
        <f t="shared" si="67"/>
        <v>0</v>
      </c>
      <c r="O155" s="7">
        <f t="shared" si="68"/>
        <v>0</v>
      </c>
      <c r="P155" s="7">
        <f t="shared" si="69"/>
        <v>0</v>
      </c>
    </row>
    <row r="156" spans="1:16">
      <c r="A156" s="163" t="s">
        <v>166</v>
      </c>
      <c r="B156" s="163"/>
      <c r="C156" s="163"/>
      <c r="D156" s="163"/>
      <c r="E156" s="163"/>
      <c r="F156" s="156"/>
      <c r="G156" s="156"/>
      <c r="H156" s="156"/>
      <c r="I156" s="156"/>
      <c r="J156" s="156"/>
      <c r="K156" s="156"/>
      <c r="L156" s="156"/>
      <c r="M156" s="156"/>
      <c r="N156" s="156"/>
      <c r="O156" s="156"/>
      <c r="P156" s="157"/>
    </row>
    <row r="157" spans="1:16">
      <c r="A157" s="40">
        <v>139</v>
      </c>
      <c r="B157" s="42"/>
      <c r="C157" s="44" t="s">
        <v>167</v>
      </c>
      <c r="D157" s="41" t="s">
        <v>60</v>
      </c>
      <c r="E157" s="43">
        <v>3</v>
      </c>
      <c r="F157" s="60"/>
      <c r="G157" s="60"/>
      <c r="H157" s="7"/>
      <c r="I157" s="7"/>
      <c r="J157" s="7"/>
      <c r="K157" s="7"/>
      <c r="L157" s="7">
        <f t="shared" ref="L157:L159" si="70">ROUND(E157*F157,2)</f>
        <v>0</v>
      </c>
      <c r="M157" s="7">
        <f t="shared" ref="M157:M159" si="71">ROUND(E157*H157,2)</f>
        <v>0</v>
      </c>
      <c r="N157" s="7">
        <f t="shared" ref="N157:N159" si="72">ROUND(E157*I157,2)</f>
        <v>0</v>
      </c>
      <c r="O157" s="7">
        <f t="shared" ref="O157:O159" si="73">ROUND(E157*J157,2)</f>
        <v>0</v>
      </c>
      <c r="P157" s="7">
        <f t="shared" ref="P157:P159" si="74">SUM(M157:O157)</f>
        <v>0</v>
      </c>
    </row>
    <row r="158" spans="1:16" ht="31.5">
      <c r="A158" s="40">
        <v>140</v>
      </c>
      <c r="B158" s="42"/>
      <c r="C158" s="44" t="s">
        <v>117</v>
      </c>
      <c r="D158" s="41" t="s">
        <v>53</v>
      </c>
      <c r="E158" s="43">
        <v>1120</v>
      </c>
      <c r="F158" s="60"/>
      <c r="G158" s="60"/>
      <c r="H158" s="7"/>
      <c r="I158" s="7"/>
      <c r="J158" s="7"/>
      <c r="K158" s="7"/>
      <c r="L158" s="7">
        <f t="shared" si="70"/>
        <v>0</v>
      </c>
      <c r="M158" s="7">
        <f t="shared" si="71"/>
        <v>0</v>
      </c>
      <c r="N158" s="7">
        <f t="shared" si="72"/>
        <v>0</v>
      </c>
      <c r="O158" s="7">
        <f t="shared" si="73"/>
        <v>0</v>
      </c>
      <c r="P158" s="7">
        <f t="shared" si="74"/>
        <v>0</v>
      </c>
    </row>
    <row r="159" spans="1:16" ht="31.5">
      <c r="A159" s="40">
        <v>141</v>
      </c>
      <c r="B159" s="42"/>
      <c r="C159" s="44" t="s">
        <v>118</v>
      </c>
      <c r="D159" s="41" t="s">
        <v>53</v>
      </c>
      <c r="E159" s="43">
        <v>158</v>
      </c>
      <c r="F159" s="60"/>
      <c r="G159" s="60"/>
      <c r="H159" s="7"/>
      <c r="I159" s="7"/>
      <c r="J159" s="7"/>
      <c r="K159" s="7"/>
      <c r="L159" s="7">
        <f t="shared" si="70"/>
        <v>0</v>
      </c>
      <c r="M159" s="7">
        <f t="shared" si="71"/>
        <v>0</v>
      </c>
      <c r="N159" s="7">
        <f t="shared" si="72"/>
        <v>0</v>
      </c>
      <c r="O159" s="7">
        <f t="shared" si="73"/>
        <v>0</v>
      </c>
      <c r="P159" s="7">
        <f t="shared" si="74"/>
        <v>0</v>
      </c>
    </row>
    <row r="160" spans="1:16">
      <c r="A160" s="40">
        <v>142</v>
      </c>
      <c r="B160" s="42"/>
      <c r="C160" s="44" t="s">
        <v>119</v>
      </c>
      <c r="D160" s="41" t="s">
        <v>53</v>
      </c>
      <c r="E160" s="43">
        <v>1150</v>
      </c>
      <c r="F160" s="60"/>
      <c r="G160" s="60"/>
      <c r="H160" s="7"/>
      <c r="I160" s="7"/>
      <c r="J160" s="7"/>
      <c r="K160" s="7"/>
      <c r="L160" s="7">
        <f t="shared" ref="L160:L182" si="75">ROUND(E160*F160,2)</f>
        <v>0</v>
      </c>
      <c r="M160" s="7">
        <f t="shared" ref="M160:M182" si="76">ROUND(E160*H160,2)</f>
        <v>0</v>
      </c>
      <c r="N160" s="7">
        <f t="shared" ref="N160:N182" si="77">ROUND(E160*I160,2)</f>
        <v>0</v>
      </c>
      <c r="O160" s="7">
        <f t="shared" ref="O160:O182" si="78">ROUND(E160*J160,2)</f>
        <v>0</v>
      </c>
      <c r="P160" s="7">
        <f t="shared" ref="P160:P182" si="79">SUM(M160:O160)</f>
        <v>0</v>
      </c>
    </row>
    <row r="161" spans="1:16">
      <c r="A161" s="40">
        <v>143</v>
      </c>
      <c r="B161" s="42"/>
      <c r="C161" s="44" t="s">
        <v>120</v>
      </c>
      <c r="D161" s="41" t="s">
        <v>53</v>
      </c>
      <c r="E161" s="43">
        <v>1150</v>
      </c>
      <c r="F161" s="60"/>
      <c r="G161" s="60"/>
      <c r="H161" s="7"/>
      <c r="I161" s="7"/>
      <c r="J161" s="7"/>
      <c r="K161" s="7"/>
      <c r="L161" s="7">
        <f t="shared" si="75"/>
        <v>0</v>
      </c>
      <c r="M161" s="7">
        <f t="shared" si="76"/>
        <v>0</v>
      </c>
      <c r="N161" s="7">
        <f t="shared" si="77"/>
        <v>0</v>
      </c>
      <c r="O161" s="7">
        <f t="shared" si="78"/>
        <v>0</v>
      </c>
      <c r="P161" s="7">
        <f t="shared" si="79"/>
        <v>0</v>
      </c>
    </row>
    <row r="162" spans="1:16">
      <c r="A162" s="40">
        <v>144</v>
      </c>
      <c r="B162" s="42"/>
      <c r="C162" s="44" t="s">
        <v>168</v>
      </c>
      <c r="D162" s="41" t="s">
        <v>53</v>
      </c>
      <c r="E162" s="43">
        <v>180</v>
      </c>
      <c r="F162" s="60"/>
      <c r="G162" s="60"/>
      <c r="H162" s="7"/>
      <c r="I162" s="7"/>
      <c r="J162" s="7"/>
      <c r="K162" s="7"/>
      <c r="L162" s="7">
        <f t="shared" si="75"/>
        <v>0</v>
      </c>
      <c r="M162" s="7">
        <f t="shared" si="76"/>
        <v>0</v>
      </c>
      <c r="N162" s="7">
        <f t="shared" si="77"/>
        <v>0</v>
      </c>
      <c r="O162" s="7">
        <f t="shared" si="78"/>
        <v>0</v>
      </c>
      <c r="P162" s="7">
        <f t="shared" si="79"/>
        <v>0</v>
      </c>
    </row>
    <row r="163" spans="1:16">
      <c r="A163" s="40">
        <v>145</v>
      </c>
      <c r="B163" s="42"/>
      <c r="C163" s="44" t="s">
        <v>121</v>
      </c>
      <c r="D163" s="41" t="s">
        <v>53</v>
      </c>
      <c r="E163" s="43">
        <v>988</v>
      </c>
      <c r="F163" s="60"/>
      <c r="G163" s="60"/>
      <c r="H163" s="7"/>
      <c r="I163" s="7"/>
      <c r="J163" s="7"/>
      <c r="K163" s="7"/>
      <c r="L163" s="7">
        <f t="shared" si="75"/>
        <v>0</v>
      </c>
      <c r="M163" s="7">
        <f t="shared" si="76"/>
        <v>0</v>
      </c>
      <c r="N163" s="7">
        <f t="shared" si="77"/>
        <v>0</v>
      </c>
      <c r="O163" s="7">
        <f t="shared" si="78"/>
        <v>0</v>
      </c>
      <c r="P163" s="7">
        <f t="shared" si="79"/>
        <v>0</v>
      </c>
    </row>
    <row r="164" spans="1:16">
      <c r="A164" s="40">
        <v>146</v>
      </c>
      <c r="B164" s="42"/>
      <c r="C164" s="44" t="s">
        <v>122</v>
      </c>
      <c r="D164" s="41" t="s">
        <v>60</v>
      </c>
      <c r="E164" s="43">
        <v>44</v>
      </c>
      <c r="F164" s="60"/>
      <c r="G164" s="60"/>
      <c r="H164" s="7"/>
      <c r="I164" s="7"/>
      <c r="J164" s="7"/>
      <c r="K164" s="7"/>
      <c r="L164" s="7">
        <f t="shared" si="75"/>
        <v>0</v>
      </c>
      <c r="M164" s="7">
        <f t="shared" si="76"/>
        <v>0</v>
      </c>
      <c r="N164" s="7">
        <f t="shared" si="77"/>
        <v>0</v>
      </c>
      <c r="O164" s="7">
        <f t="shared" si="78"/>
        <v>0</v>
      </c>
      <c r="P164" s="7">
        <f t="shared" si="79"/>
        <v>0</v>
      </c>
    </row>
    <row r="165" spans="1:16">
      <c r="A165" s="40">
        <v>147</v>
      </c>
      <c r="B165" s="42"/>
      <c r="C165" s="44" t="s">
        <v>169</v>
      </c>
      <c r="D165" s="41" t="s">
        <v>60</v>
      </c>
      <c r="E165" s="43">
        <v>4</v>
      </c>
      <c r="F165" s="60"/>
      <c r="G165" s="60"/>
      <c r="H165" s="7"/>
      <c r="I165" s="7"/>
      <c r="J165" s="7"/>
      <c r="K165" s="7"/>
      <c r="L165" s="7">
        <f t="shared" si="75"/>
        <v>0</v>
      </c>
      <c r="M165" s="7">
        <f t="shared" si="76"/>
        <v>0</v>
      </c>
      <c r="N165" s="7">
        <f t="shared" si="77"/>
        <v>0</v>
      </c>
      <c r="O165" s="7">
        <f t="shared" si="78"/>
        <v>0</v>
      </c>
      <c r="P165" s="7">
        <f t="shared" si="79"/>
        <v>0</v>
      </c>
    </row>
    <row r="166" spans="1:16">
      <c r="A166" s="40">
        <v>148</v>
      </c>
      <c r="B166" s="42"/>
      <c r="C166" s="44" t="s">
        <v>123</v>
      </c>
      <c r="D166" s="41" t="s">
        <v>53</v>
      </c>
      <c r="E166" s="43">
        <v>24</v>
      </c>
      <c r="F166" s="60"/>
      <c r="G166" s="60"/>
      <c r="H166" s="7"/>
      <c r="I166" s="7"/>
      <c r="J166" s="7"/>
      <c r="K166" s="7"/>
      <c r="L166" s="7">
        <f t="shared" si="75"/>
        <v>0</v>
      </c>
      <c r="M166" s="7">
        <f t="shared" si="76"/>
        <v>0</v>
      </c>
      <c r="N166" s="7">
        <f t="shared" si="77"/>
        <v>0</v>
      </c>
      <c r="O166" s="7">
        <f t="shared" si="78"/>
        <v>0</v>
      </c>
      <c r="P166" s="7">
        <f t="shared" si="79"/>
        <v>0</v>
      </c>
    </row>
    <row r="167" spans="1:16">
      <c r="A167" s="40">
        <v>149</v>
      </c>
      <c r="B167" s="42"/>
      <c r="C167" s="44" t="s">
        <v>170</v>
      </c>
      <c r="D167" s="41" t="s">
        <v>60</v>
      </c>
      <c r="E167" s="43">
        <v>3</v>
      </c>
      <c r="F167" s="60"/>
      <c r="G167" s="60"/>
      <c r="H167" s="7"/>
      <c r="I167" s="7"/>
      <c r="J167" s="7"/>
      <c r="K167" s="7"/>
      <c r="L167" s="7">
        <f t="shared" si="75"/>
        <v>0</v>
      </c>
      <c r="M167" s="7">
        <f t="shared" si="76"/>
        <v>0</v>
      </c>
      <c r="N167" s="7">
        <f t="shared" si="77"/>
        <v>0</v>
      </c>
      <c r="O167" s="7">
        <f t="shared" si="78"/>
        <v>0</v>
      </c>
      <c r="P167" s="7">
        <f t="shared" si="79"/>
        <v>0</v>
      </c>
    </row>
    <row r="168" spans="1:16">
      <c r="A168" s="40">
        <v>150</v>
      </c>
      <c r="B168" s="42"/>
      <c r="C168" s="44" t="s">
        <v>171</v>
      </c>
      <c r="D168" s="41" t="s">
        <v>60</v>
      </c>
      <c r="E168" s="43">
        <v>4</v>
      </c>
      <c r="F168" s="60"/>
      <c r="G168" s="60"/>
      <c r="H168" s="7"/>
      <c r="I168" s="7"/>
      <c r="J168" s="7"/>
      <c r="K168" s="7"/>
      <c r="L168" s="7">
        <f t="shared" si="75"/>
        <v>0</v>
      </c>
      <c r="M168" s="7">
        <f t="shared" si="76"/>
        <v>0</v>
      </c>
      <c r="N168" s="7">
        <f t="shared" si="77"/>
        <v>0</v>
      </c>
      <c r="O168" s="7">
        <f t="shared" si="78"/>
        <v>0</v>
      </c>
      <c r="P168" s="7">
        <f t="shared" si="79"/>
        <v>0</v>
      </c>
    </row>
    <row r="169" spans="1:16">
      <c r="A169" s="40">
        <v>151</v>
      </c>
      <c r="B169" s="42"/>
      <c r="C169" s="44" t="s">
        <v>172</v>
      </c>
      <c r="D169" s="41" t="s">
        <v>57</v>
      </c>
      <c r="E169" s="43">
        <v>4</v>
      </c>
      <c r="F169" s="60"/>
      <c r="G169" s="60"/>
      <c r="H169" s="7"/>
      <c r="I169" s="7"/>
      <c r="J169" s="7"/>
      <c r="K169" s="7"/>
      <c r="L169" s="7">
        <f t="shared" si="75"/>
        <v>0</v>
      </c>
      <c r="M169" s="7">
        <f t="shared" si="76"/>
        <v>0</v>
      </c>
      <c r="N169" s="7">
        <f t="shared" si="77"/>
        <v>0</v>
      </c>
      <c r="O169" s="7">
        <f t="shared" si="78"/>
        <v>0</v>
      </c>
      <c r="P169" s="7">
        <f t="shared" si="79"/>
        <v>0</v>
      </c>
    </row>
    <row r="170" spans="1:16" ht="31.5">
      <c r="A170" s="40">
        <v>152</v>
      </c>
      <c r="B170" s="42"/>
      <c r="C170" s="44" t="s">
        <v>173</v>
      </c>
      <c r="D170" s="41" t="s">
        <v>57</v>
      </c>
      <c r="E170" s="43">
        <v>4</v>
      </c>
      <c r="F170" s="60"/>
      <c r="G170" s="60"/>
      <c r="H170" s="7"/>
      <c r="I170" s="7"/>
      <c r="J170" s="7"/>
      <c r="K170" s="7"/>
      <c r="L170" s="7">
        <f t="shared" si="75"/>
        <v>0</v>
      </c>
      <c r="M170" s="7">
        <f t="shared" si="76"/>
        <v>0</v>
      </c>
      <c r="N170" s="7">
        <f t="shared" si="77"/>
        <v>0</v>
      </c>
      <c r="O170" s="7">
        <f t="shared" si="78"/>
        <v>0</v>
      </c>
      <c r="P170" s="7">
        <f t="shared" si="79"/>
        <v>0</v>
      </c>
    </row>
    <row r="171" spans="1:16">
      <c r="A171" s="40">
        <v>153</v>
      </c>
      <c r="B171" s="42"/>
      <c r="C171" s="44" t="s">
        <v>174</v>
      </c>
      <c r="D171" s="41" t="s">
        <v>57</v>
      </c>
      <c r="E171" s="43">
        <v>1</v>
      </c>
      <c r="F171" s="60"/>
      <c r="G171" s="60"/>
      <c r="H171" s="7"/>
      <c r="I171" s="7"/>
      <c r="J171" s="7"/>
      <c r="K171" s="7"/>
      <c r="L171" s="7">
        <f t="shared" si="75"/>
        <v>0</v>
      </c>
      <c r="M171" s="7">
        <f t="shared" si="76"/>
        <v>0</v>
      </c>
      <c r="N171" s="7">
        <f t="shared" si="77"/>
        <v>0</v>
      </c>
      <c r="O171" s="7">
        <f t="shared" si="78"/>
        <v>0</v>
      </c>
      <c r="P171" s="7">
        <f t="shared" si="79"/>
        <v>0</v>
      </c>
    </row>
    <row r="172" spans="1:16">
      <c r="A172" s="40">
        <v>154</v>
      </c>
      <c r="B172" s="42"/>
      <c r="C172" s="44" t="s">
        <v>175</v>
      </c>
      <c r="D172" s="41" t="s">
        <v>53</v>
      </c>
      <c r="E172" s="43">
        <v>158</v>
      </c>
      <c r="F172" s="60"/>
      <c r="G172" s="60"/>
      <c r="H172" s="7"/>
      <c r="I172" s="7"/>
      <c r="J172" s="7"/>
      <c r="K172" s="7"/>
      <c r="L172" s="7">
        <f t="shared" si="75"/>
        <v>0</v>
      </c>
      <c r="M172" s="7">
        <f t="shared" si="76"/>
        <v>0</v>
      </c>
      <c r="N172" s="7">
        <f t="shared" si="77"/>
        <v>0</v>
      </c>
      <c r="O172" s="7">
        <f t="shared" si="78"/>
        <v>0</v>
      </c>
      <c r="P172" s="7">
        <f t="shared" si="79"/>
        <v>0</v>
      </c>
    </row>
    <row r="173" spans="1:16">
      <c r="A173" s="40">
        <v>155</v>
      </c>
      <c r="B173" s="42"/>
      <c r="C173" s="44" t="s">
        <v>143</v>
      </c>
      <c r="D173" s="41" t="s">
        <v>50</v>
      </c>
      <c r="E173" s="43">
        <v>7.2</v>
      </c>
      <c r="F173" s="60"/>
      <c r="G173" s="60"/>
      <c r="H173" s="7"/>
      <c r="I173" s="7"/>
      <c r="J173" s="7"/>
      <c r="K173" s="7"/>
      <c r="L173" s="7">
        <f t="shared" si="75"/>
        <v>0</v>
      </c>
      <c r="M173" s="7">
        <f t="shared" si="76"/>
        <v>0</v>
      </c>
      <c r="N173" s="7">
        <f t="shared" si="77"/>
        <v>0</v>
      </c>
      <c r="O173" s="7">
        <f t="shared" si="78"/>
        <v>0</v>
      </c>
      <c r="P173" s="7">
        <f t="shared" si="79"/>
        <v>0</v>
      </c>
    </row>
    <row r="174" spans="1:16">
      <c r="A174" s="163" t="s">
        <v>185</v>
      </c>
      <c r="B174" s="163"/>
      <c r="C174" s="163"/>
      <c r="D174" s="163"/>
      <c r="E174" s="163"/>
      <c r="F174" s="156"/>
      <c r="G174" s="156"/>
      <c r="H174" s="156"/>
      <c r="I174" s="156"/>
      <c r="J174" s="156"/>
      <c r="K174" s="156"/>
      <c r="L174" s="156"/>
      <c r="M174" s="156"/>
      <c r="N174" s="156"/>
      <c r="O174" s="156"/>
      <c r="P174" s="157"/>
    </row>
    <row r="175" spans="1:16">
      <c r="A175" s="40">
        <v>157</v>
      </c>
      <c r="B175" s="42"/>
      <c r="C175" s="44" t="s">
        <v>176</v>
      </c>
      <c r="D175" s="41" t="s">
        <v>184</v>
      </c>
      <c r="E175" s="43">
        <v>1</v>
      </c>
      <c r="F175" s="60"/>
      <c r="G175" s="60"/>
      <c r="H175" s="7"/>
      <c r="I175" s="7"/>
      <c r="J175" s="7"/>
      <c r="K175" s="7"/>
      <c r="L175" s="7">
        <f t="shared" si="75"/>
        <v>0</v>
      </c>
      <c r="M175" s="7">
        <f t="shared" si="76"/>
        <v>0</v>
      </c>
      <c r="N175" s="7">
        <f t="shared" si="77"/>
        <v>0</v>
      </c>
      <c r="O175" s="7">
        <f t="shared" si="78"/>
        <v>0</v>
      </c>
      <c r="P175" s="7">
        <f t="shared" si="79"/>
        <v>0</v>
      </c>
    </row>
    <row r="176" spans="1:16">
      <c r="A176" s="40">
        <v>158</v>
      </c>
      <c r="B176" s="42"/>
      <c r="C176" s="44" t="s">
        <v>177</v>
      </c>
      <c r="D176" s="41" t="s">
        <v>184</v>
      </c>
      <c r="E176" s="43">
        <v>1</v>
      </c>
      <c r="F176" s="60"/>
      <c r="G176" s="60"/>
      <c r="H176" s="7"/>
      <c r="I176" s="7"/>
      <c r="J176" s="7"/>
      <c r="K176" s="7"/>
      <c r="L176" s="7">
        <f t="shared" si="75"/>
        <v>0</v>
      </c>
      <c r="M176" s="7">
        <f t="shared" si="76"/>
        <v>0</v>
      </c>
      <c r="N176" s="7">
        <f t="shared" si="77"/>
        <v>0</v>
      </c>
      <c r="O176" s="7">
        <f t="shared" si="78"/>
        <v>0</v>
      </c>
      <c r="P176" s="7">
        <f t="shared" si="79"/>
        <v>0</v>
      </c>
    </row>
    <row r="177" spans="1:16">
      <c r="A177" s="40">
        <v>159</v>
      </c>
      <c r="B177" s="42"/>
      <c r="C177" s="44" t="s">
        <v>178</v>
      </c>
      <c r="D177" s="41" t="s">
        <v>184</v>
      </c>
      <c r="E177" s="43">
        <v>1</v>
      </c>
      <c r="F177" s="60"/>
      <c r="G177" s="60"/>
      <c r="H177" s="7"/>
      <c r="I177" s="7"/>
      <c r="J177" s="7"/>
      <c r="K177" s="7"/>
      <c r="L177" s="7">
        <f t="shared" si="75"/>
        <v>0</v>
      </c>
      <c r="M177" s="7">
        <f t="shared" si="76"/>
        <v>0</v>
      </c>
      <c r="N177" s="7">
        <f t="shared" si="77"/>
        <v>0</v>
      </c>
      <c r="O177" s="7">
        <f t="shared" si="78"/>
        <v>0</v>
      </c>
      <c r="P177" s="7">
        <f t="shared" si="79"/>
        <v>0</v>
      </c>
    </row>
    <row r="178" spans="1:16">
      <c r="A178" s="40">
        <v>160</v>
      </c>
      <c r="B178" s="42"/>
      <c r="C178" s="44" t="s">
        <v>179</v>
      </c>
      <c r="D178" s="41" t="s">
        <v>184</v>
      </c>
      <c r="E178" s="43">
        <v>1</v>
      </c>
      <c r="F178" s="60"/>
      <c r="G178" s="60"/>
      <c r="H178" s="7"/>
      <c r="I178" s="7"/>
      <c r="J178" s="7"/>
      <c r="K178" s="7"/>
      <c r="L178" s="7">
        <f t="shared" si="75"/>
        <v>0</v>
      </c>
      <c r="M178" s="7">
        <f t="shared" si="76"/>
        <v>0</v>
      </c>
      <c r="N178" s="7">
        <f t="shared" si="77"/>
        <v>0</v>
      </c>
      <c r="O178" s="7">
        <f t="shared" si="78"/>
        <v>0</v>
      </c>
      <c r="P178" s="7">
        <f t="shared" si="79"/>
        <v>0</v>
      </c>
    </row>
    <row r="179" spans="1:16">
      <c r="A179" s="40">
        <v>161</v>
      </c>
      <c r="B179" s="42"/>
      <c r="C179" s="44" t="s">
        <v>180</v>
      </c>
      <c r="D179" s="41" t="s">
        <v>184</v>
      </c>
      <c r="E179" s="43">
        <v>1</v>
      </c>
      <c r="F179" s="60"/>
      <c r="G179" s="60"/>
      <c r="H179" s="7"/>
      <c r="I179" s="7"/>
      <c r="J179" s="7"/>
      <c r="K179" s="7"/>
      <c r="L179" s="7">
        <f t="shared" si="75"/>
        <v>0</v>
      </c>
      <c r="M179" s="7">
        <f t="shared" si="76"/>
        <v>0</v>
      </c>
      <c r="N179" s="7">
        <f t="shared" si="77"/>
        <v>0</v>
      </c>
      <c r="O179" s="7">
        <f t="shared" si="78"/>
        <v>0</v>
      </c>
      <c r="P179" s="7">
        <f t="shared" si="79"/>
        <v>0</v>
      </c>
    </row>
    <row r="180" spans="1:16">
      <c r="A180" s="40">
        <v>162</v>
      </c>
      <c r="B180" s="42"/>
      <c r="C180" s="44" t="s">
        <v>181</v>
      </c>
      <c r="D180" s="41" t="s">
        <v>184</v>
      </c>
      <c r="E180" s="43">
        <v>1</v>
      </c>
      <c r="F180" s="60"/>
      <c r="G180" s="60"/>
      <c r="H180" s="7"/>
      <c r="I180" s="7"/>
      <c r="J180" s="7"/>
      <c r="K180" s="7"/>
      <c r="L180" s="7">
        <f t="shared" si="75"/>
        <v>0</v>
      </c>
      <c r="M180" s="7">
        <f t="shared" si="76"/>
        <v>0</v>
      </c>
      <c r="N180" s="7">
        <f t="shared" si="77"/>
        <v>0</v>
      </c>
      <c r="O180" s="7">
        <f t="shared" si="78"/>
        <v>0</v>
      </c>
      <c r="P180" s="7">
        <f t="shared" si="79"/>
        <v>0</v>
      </c>
    </row>
    <row r="181" spans="1:16">
      <c r="A181" s="40">
        <v>163</v>
      </c>
      <c r="B181" s="42"/>
      <c r="C181" s="44" t="s">
        <v>182</v>
      </c>
      <c r="D181" s="41" t="s">
        <v>184</v>
      </c>
      <c r="E181" s="43">
        <v>1</v>
      </c>
      <c r="F181" s="60"/>
      <c r="G181" s="60"/>
      <c r="H181" s="7"/>
      <c r="I181" s="7"/>
      <c r="J181" s="7"/>
      <c r="K181" s="7"/>
      <c r="L181" s="7">
        <f t="shared" si="75"/>
        <v>0</v>
      </c>
      <c r="M181" s="7">
        <f t="shared" si="76"/>
        <v>0</v>
      </c>
      <c r="N181" s="7">
        <f t="shared" si="77"/>
        <v>0</v>
      </c>
      <c r="O181" s="7">
        <f t="shared" si="78"/>
        <v>0</v>
      </c>
      <c r="P181" s="7">
        <f t="shared" si="79"/>
        <v>0</v>
      </c>
    </row>
    <row r="182" spans="1:16" ht="31.5">
      <c r="A182" s="40">
        <v>164</v>
      </c>
      <c r="B182" s="42"/>
      <c r="C182" s="44" t="s">
        <v>183</v>
      </c>
      <c r="D182" s="41" t="s">
        <v>184</v>
      </c>
      <c r="E182" s="43">
        <v>1</v>
      </c>
      <c r="F182" s="60"/>
      <c r="G182" s="60"/>
      <c r="H182" s="7"/>
      <c r="I182" s="7"/>
      <c r="J182" s="7"/>
      <c r="K182" s="7"/>
      <c r="L182" s="7">
        <f t="shared" si="75"/>
        <v>0</v>
      </c>
      <c r="M182" s="7">
        <f t="shared" si="76"/>
        <v>0</v>
      </c>
      <c r="N182" s="7">
        <f t="shared" si="77"/>
        <v>0</v>
      </c>
      <c r="O182" s="7">
        <f t="shared" si="78"/>
        <v>0</v>
      </c>
      <c r="P182" s="7">
        <f t="shared" si="79"/>
        <v>0</v>
      </c>
    </row>
    <row r="183" spans="1:16">
      <c r="A183" s="151"/>
      <c r="B183" s="151"/>
      <c r="C183" s="151"/>
      <c r="D183" s="151"/>
      <c r="E183" s="151"/>
      <c r="F183" s="151"/>
      <c r="G183" s="151"/>
      <c r="H183" s="151"/>
      <c r="I183" s="151"/>
      <c r="J183" s="151"/>
      <c r="K183" s="151"/>
      <c r="L183" s="151"/>
      <c r="M183" s="151"/>
      <c r="N183" s="151"/>
      <c r="O183" s="151"/>
      <c r="P183" s="151"/>
    </row>
    <row r="184" spans="1:16">
      <c r="A184" s="152" t="s">
        <v>44</v>
      </c>
      <c r="B184" s="152"/>
      <c r="C184" s="152"/>
      <c r="D184" s="152"/>
      <c r="E184" s="152"/>
      <c r="F184" s="152"/>
      <c r="G184" s="152"/>
      <c r="H184" s="152"/>
      <c r="I184" s="152"/>
      <c r="J184" s="152"/>
      <c r="K184" s="13"/>
      <c r="L184" s="8">
        <f>SUM(L17:L183)</f>
        <v>0</v>
      </c>
      <c r="M184" s="8">
        <f>SUM(M17:M183)</f>
        <v>0</v>
      </c>
      <c r="N184" s="8">
        <f>SUM(N17:N183)</f>
        <v>0</v>
      </c>
      <c r="O184" s="8">
        <f>SUM(O17:O183)</f>
        <v>0</v>
      </c>
      <c r="P184" s="8">
        <f>SUM(P17:P183)</f>
        <v>0</v>
      </c>
    </row>
    <row r="185" spans="1:16">
      <c r="A185" s="9"/>
      <c r="B185" s="9"/>
      <c r="C185" s="9"/>
      <c r="D185" s="9"/>
      <c r="E185" s="9"/>
      <c r="F185" s="9"/>
      <c r="G185" s="9"/>
      <c r="H185" s="9"/>
      <c r="I185" s="9"/>
      <c r="J185" s="9"/>
      <c r="K185" s="10"/>
      <c r="L185" s="11"/>
      <c r="M185" s="11"/>
      <c r="N185" s="11"/>
      <c r="O185" s="11"/>
      <c r="P185" s="12"/>
    </row>
    <row r="186" spans="1:16">
      <c r="A186" s="25" t="str">
        <f>KT!A24</f>
        <v xml:space="preserve">Sastādīja: </v>
      </c>
      <c r="C186" s="26"/>
      <c r="D186" s="26" t="str">
        <f>KT!C28</f>
        <v>2024. gada ____________</v>
      </c>
      <c r="E186" s="26"/>
      <c r="F186" s="26"/>
      <c r="G186" s="26"/>
      <c r="H186" s="26"/>
    </row>
    <row r="187" spans="1:16">
      <c r="A187" s="25" t="s">
        <v>39</v>
      </c>
      <c r="C187" s="26"/>
      <c r="D187" s="26"/>
      <c r="E187" s="26"/>
      <c r="F187" s="26"/>
      <c r="G187" s="26"/>
      <c r="H187" s="26"/>
    </row>
    <row r="188" spans="1:16">
      <c r="A188" s="25"/>
      <c r="C188" s="26"/>
      <c r="D188" s="26"/>
      <c r="E188" s="26"/>
      <c r="F188" s="26"/>
      <c r="G188" s="26"/>
      <c r="H188" s="26"/>
    </row>
    <row r="189" spans="1:16">
      <c r="A189" s="27"/>
      <c r="C189" s="26"/>
      <c r="D189" s="26"/>
      <c r="E189" s="26"/>
      <c r="F189" s="26"/>
      <c r="G189" s="26"/>
      <c r="H189" s="26"/>
    </row>
    <row r="190" spans="1:16">
      <c r="A190" s="25" t="str">
        <f>KT!A28</f>
        <v xml:space="preserve">Pārbaudīja: </v>
      </c>
      <c r="C190" s="26"/>
      <c r="D190" s="26" t="str">
        <f>KT!C28</f>
        <v>2024. gada ____________</v>
      </c>
      <c r="E190" s="26"/>
      <c r="F190" s="26"/>
      <c r="G190" s="26"/>
      <c r="H190" s="26"/>
    </row>
    <row r="191" spans="1:16">
      <c r="A191" s="25" t="s">
        <v>40</v>
      </c>
      <c r="C191" s="26"/>
      <c r="D191" s="26"/>
      <c r="E191" s="26"/>
      <c r="F191" s="26"/>
      <c r="G191" s="26"/>
      <c r="H191" s="26"/>
    </row>
    <row r="192" spans="1:16">
      <c r="A192" s="25" t="str">
        <f>KT!A30</f>
        <v>Sertifikāta Nr.:</v>
      </c>
      <c r="C192" s="26"/>
      <c r="D192" s="26"/>
      <c r="E192" s="26"/>
      <c r="F192" s="26"/>
      <c r="G192" s="26"/>
      <c r="H192" s="26"/>
    </row>
    <row r="193" spans="2:8">
      <c r="B193" s="28"/>
      <c r="C193" s="26"/>
      <c r="D193" s="26"/>
      <c r="E193" s="26"/>
      <c r="F193" s="26"/>
      <c r="G193" s="26"/>
      <c r="H193" s="26"/>
    </row>
    <row r="194" spans="2:8">
      <c r="B194" s="29"/>
      <c r="C194" s="30"/>
      <c r="D194" s="29"/>
      <c r="F194" s="30"/>
      <c r="H194" s="26"/>
    </row>
  </sheetData>
  <autoFilter ref="A14:P182">
    <filterColumn colId="5" showButton="0"/>
    <filterColumn colId="6" showButton="0"/>
    <filterColumn colId="7" showButton="0"/>
    <filterColumn colId="8" showButton="0"/>
    <filterColumn colId="9" showButton="0"/>
    <filterColumn colId="11" showButton="0"/>
    <filterColumn colId="12" showButton="0"/>
    <filterColumn colId="13" showButton="0"/>
    <filterColumn colId="14" showButton="0"/>
  </autoFilter>
  <mergeCells count="18">
    <mergeCell ref="A2:P2"/>
    <mergeCell ref="A3:P3"/>
    <mergeCell ref="A4:P4"/>
    <mergeCell ref="M11:N11"/>
    <mergeCell ref="A14:A15"/>
    <mergeCell ref="B14:B15"/>
    <mergeCell ref="C14:C15"/>
    <mergeCell ref="D14:D15"/>
    <mergeCell ref="E14:E15"/>
    <mergeCell ref="F14:K14"/>
    <mergeCell ref="A174:P174"/>
    <mergeCell ref="L14:P14"/>
    <mergeCell ref="A16:P16"/>
    <mergeCell ref="A183:P183"/>
    <mergeCell ref="A184:J184"/>
    <mergeCell ref="A90:P90"/>
    <mergeCell ref="A119:P119"/>
    <mergeCell ref="A156:P156"/>
  </mergeCells>
  <phoneticPr fontId="115" type="noConversion"/>
  <pageMargins left="0.7" right="0.7" top="0.75" bottom="0.75" header="0.3" footer="0.3"/>
  <pageSetup paperSize="9" scale="5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163"/>
  <sheetViews>
    <sheetView view="pageBreakPreview" topLeftCell="A100" zoomScale="85" zoomScaleNormal="85" zoomScaleSheetLayoutView="85" workbookViewId="0">
      <selection activeCell="F146" sqref="F146:J149"/>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7" width="9.5703125" style="3" customWidth="1"/>
    <col min="8" max="8" width="11" style="3" customWidth="1"/>
    <col min="9" max="9" width="11.28515625" style="3" customWidth="1"/>
    <col min="10" max="10" width="9.5703125" style="3" customWidth="1"/>
    <col min="11" max="11" width="11.28515625" style="3" customWidth="1"/>
    <col min="12" max="16" width="14.85546875" style="3" customWidth="1"/>
    <col min="17" max="22" width="9.140625" style="3"/>
    <col min="23" max="23" width="10.7109375" style="3" bestFit="1" customWidth="1"/>
    <col min="24" max="16384" width="9.140625" style="3"/>
  </cols>
  <sheetData>
    <row r="2" spans="1:16">
      <c r="A2" s="158" t="s">
        <v>52</v>
      </c>
      <c r="B2" s="158"/>
      <c r="C2" s="158"/>
      <c r="D2" s="158"/>
      <c r="E2" s="158"/>
      <c r="F2" s="158"/>
      <c r="G2" s="158"/>
      <c r="H2" s="158"/>
      <c r="I2" s="158"/>
      <c r="J2" s="158"/>
      <c r="K2" s="158"/>
      <c r="L2" s="158"/>
      <c r="M2" s="158"/>
      <c r="N2" s="158"/>
      <c r="O2" s="158"/>
      <c r="P2" s="158"/>
    </row>
    <row r="3" spans="1:16">
      <c r="A3" s="159" t="s">
        <v>604</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38"/>
      <c r="B5" s="38"/>
      <c r="C5" s="38"/>
      <c r="D5" s="38"/>
      <c r="E5" s="38"/>
      <c r="F5" s="38"/>
      <c r="G5" s="38"/>
      <c r="H5" s="38"/>
      <c r="I5" s="38"/>
      <c r="J5" s="38"/>
      <c r="K5" s="38"/>
      <c r="L5" s="38"/>
      <c r="M5" s="38"/>
      <c r="N5" s="38"/>
      <c r="O5" s="38"/>
      <c r="P5" s="38"/>
    </row>
    <row r="6" spans="1:16">
      <c r="A6" s="3" t="s">
        <v>10</v>
      </c>
      <c r="C6" s="5" t="str">
        <f>KT!B9</f>
        <v>Salaspils pilsētas centrālās daļas satiksmes infrastruktūras pārbūve un pilsētas galvenā laukuma izveide 1.kārta</v>
      </c>
      <c r="D6" s="5"/>
      <c r="E6" s="5"/>
    </row>
    <row r="7" spans="1:16">
      <c r="A7" s="3" t="s">
        <v>11</v>
      </c>
      <c r="C7" s="5"/>
    </row>
    <row r="8" spans="1:16">
      <c r="A8" s="3" t="s">
        <v>0</v>
      </c>
      <c r="C8" s="5" t="str">
        <f>KT!B12</f>
        <v>Līvzemes iela, Vītolu iela, Mazā vītolu iela, Rīgas iela, Salaspils</v>
      </c>
      <c r="D8" s="4"/>
      <c r="E8" s="4"/>
    </row>
    <row r="9" spans="1:16">
      <c r="A9" s="3" t="s">
        <v>1</v>
      </c>
      <c r="C9" s="5"/>
      <c r="D9" s="4"/>
      <c r="E9" s="4"/>
    </row>
    <row r="11" spans="1:16">
      <c r="A11" s="3" t="s">
        <v>47</v>
      </c>
      <c r="M11" s="160" t="s">
        <v>2</v>
      </c>
      <c r="N11" s="160"/>
      <c r="O11" s="6">
        <f>P151</f>
        <v>0</v>
      </c>
      <c r="P11" s="3" t="s">
        <v>3</v>
      </c>
    </row>
    <row r="12" spans="1:16">
      <c r="E12" s="38"/>
      <c r="N12" s="31" t="s">
        <v>45</v>
      </c>
      <c r="O12" s="3" t="str">
        <f>KT!C28</f>
        <v>2024. gada ____________</v>
      </c>
    </row>
    <row r="13" spans="1:16">
      <c r="E13" s="38"/>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39" t="s">
        <v>6</v>
      </c>
      <c r="G15" s="39" t="s">
        <v>16</v>
      </c>
      <c r="H15" s="39" t="s">
        <v>15</v>
      </c>
      <c r="I15" s="39" t="s">
        <v>17</v>
      </c>
      <c r="J15" s="39" t="s">
        <v>18</v>
      </c>
      <c r="K15" s="39" t="s">
        <v>19</v>
      </c>
      <c r="L15" s="39" t="s">
        <v>7</v>
      </c>
      <c r="M15" s="39" t="s">
        <v>15</v>
      </c>
      <c r="N15" s="39" t="s">
        <v>17</v>
      </c>
      <c r="O15" s="39" t="s">
        <v>18</v>
      </c>
      <c r="P15" s="39" t="s">
        <v>20</v>
      </c>
    </row>
    <row r="16" spans="1:16">
      <c r="A16" s="156" t="s">
        <v>763</v>
      </c>
      <c r="B16" s="156"/>
      <c r="C16" s="156"/>
      <c r="D16" s="156"/>
      <c r="E16" s="156"/>
      <c r="F16" s="156"/>
      <c r="G16" s="156"/>
      <c r="H16" s="156"/>
      <c r="I16" s="156"/>
      <c r="J16" s="156"/>
      <c r="K16" s="156"/>
      <c r="L16" s="156"/>
      <c r="M16" s="156"/>
      <c r="N16" s="156"/>
      <c r="O16" s="156"/>
      <c r="P16" s="157"/>
    </row>
    <row r="17" spans="1:16">
      <c r="A17" s="153" t="s">
        <v>605</v>
      </c>
      <c r="B17" s="153"/>
      <c r="C17" s="153"/>
      <c r="D17" s="153"/>
      <c r="E17" s="153"/>
      <c r="F17" s="153"/>
      <c r="G17" s="153"/>
      <c r="H17" s="153"/>
      <c r="I17" s="153"/>
      <c r="J17" s="153"/>
      <c r="K17" s="153"/>
      <c r="L17" s="153"/>
      <c r="M17" s="153"/>
      <c r="N17" s="153"/>
      <c r="O17" s="153"/>
      <c r="P17" s="154"/>
    </row>
    <row r="18" spans="1:16">
      <c r="A18" s="40">
        <v>1</v>
      </c>
      <c r="B18" s="42"/>
      <c r="C18" s="44" t="s">
        <v>606</v>
      </c>
      <c r="D18" s="41" t="s">
        <v>53</v>
      </c>
      <c r="E18" s="43">
        <v>200</v>
      </c>
      <c r="F18" s="60"/>
      <c r="G18" s="60"/>
      <c r="H18" s="7"/>
      <c r="I18" s="7"/>
      <c r="J18" s="7"/>
      <c r="K18" s="7">
        <f>SUM(H18:J18)</f>
        <v>0</v>
      </c>
      <c r="L18" s="7">
        <f>ROUND(E18*F18,2)</f>
        <v>0</v>
      </c>
      <c r="M18" s="7">
        <f>ROUND(E18*H18,2)</f>
        <v>0</v>
      </c>
      <c r="N18" s="7">
        <f>ROUND(E18*I18,2)</f>
        <v>0</v>
      </c>
      <c r="O18" s="7">
        <f>ROUND(E18*J18,2)</f>
        <v>0</v>
      </c>
      <c r="P18" s="7">
        <f>SUM(M18:O18)</f>
        <v>0</v>
      </c>
    </row>
    <row r="19" spans="1:16">
      <c r="A19" s="40">
        <v>2</v>
      </c>
      <c r="B19" s="42"/>
      <c r="C19" s="44" t="s">
        <v>607</v>
      </c>
      <c r="D19" s="41" t="s">
        <v>609</v>
      </c>
      <c r="E19" s="92">
        <v>22</v>
      </c>
      <c r="F19" s="60"/>
      <c r="G19" s="60"/>
      <c r="H19" s="7"/>
      <c r="I19" s="7"/>
      <c r="J19" s="7"/>
      <c r="K19" s="7">
        <f t="shared" ref="K19:K43" si="0">SUM(H19:J19)</f>
        <v>0</v>
      </c>
      <c r="L19" s="7">
        <f t="shared" ref="L19:L43" si="1">ROUND(E19*F19,2)</f>
        <v>0</v>
      </c>
      <c r="M19" s="7">
        <f t="shared" ref="M19:M43" si="2">ROUND(E19*H19,2)</f>
        <v>0</v>
      </c>
      <c r="N19" s="7">
        <f t="shared" ref="N19:N43" si="3">ROUND(E19*I19,2)</f>
        <v>0</v>
      </c>
      <c r="O19" s="7">
        <f t="shared" ref="O19:O43" si="4">ROUND(E19*J19,2)</f>
        <v>0</v>
      </c>
      <c r="P19" s="7">
        <f t="shared" ref="P19:P43" si="5">SUM(M19:O19)</f>
        <v>0</v>
      </c>
    </row>
    <row r="20" spans="1:16">
      <c r="A20" s="40">
        <v>3</v>
      </c>
      <c r="B20" s="42"/>
      <c r="C20" s="44" t="s">
        <v>764</v>
      </c>
      <c r="D20" s="41" t="s">
        <v>53</v>
      </c>
      <c r="E20" s="43">
        <v>185</v>
      </c>
      <c r="F20" s="60"/>
      <c r="G20" s="60"/>
      <c r="H20" s="7"/>
      <c r="I20" s="7"/>
      <c r="J20" s="7"/>
      <c r="K20" s="7">
        <f t="shared" si="0"/>
        <v>0</v>
      </c>
      <c r="L20" s="7">
        <f t="shared" si="1"/>
        <v>0</v>
      </c>
      <c r="M20" s="7">
        <f t="shared" si="2"/>
        <v>0</v>
      </c>
      <c r="N20" s="7">
        <f t="shared" si="3"/>
        <v>0</v>
      </c>
      <c r="O20" s="7">
        <f t="shared" si="4"/>
        <v>0</v>
      </c>
      <c r="P20" s="7">
        <f t="shared" si="5"/>
        <v>0</v>
      </c>
    </row>
    <row r="21" spans="1:16">
      <c r="A21" s="40">
        <v>4</v>
      </c>
      <c r="B21" s="42"/>
      <c r="C21" s="44" t="s">
        <v>765</v>
      </c>
      <c r="D21" s="41" t="s">
        <v>53</v>
      </c>
      <c r="E21" s="43">
        <v>47</v>
      </c>
      <c r="F21" s="60"/>
      <c r="G21" s="60"/>
      <c r="H21" s="7"/>
      <c r="I21" s="7"/>
      <c r="J21" s="7"/>
      <c r="K21" s="7">
        <f t="shared" ref="K21:K23" si="6">SUM(H21:J21)</f>
        <v>0</v>
      </c>
      <c r="L21" s="7">
        <f t="shared" ref="L21:L23" si="7">ROUND(E21*F21,2)</f>
        <v>0</v>
      </c>
      <c r="M21" s="7">
        <f t="shared" ref="M21:M23" si="8">ROUND(E21*H21,2)</f>
        <v>0</v>
      </c>
      <c r="N21" s="7">
        <f t="shared" ref="N21:N23" si="9">ROUND(E21*I21,2)</f>
        <v>0</v>
      </c>
      <c r="O21" s="7">
        <f t="shared" ref="O21:O23" si="10">ROUND(E21*J21,2)</f>
        <v>0</v>
      </c>
      <c r="P21" s="7">
        <f t="shared" ref="P21:P23" si="11">SUM(M21:O21)</f>
        <v>0</v>
      </c>
    </row>
    <row r="22" spans="1:16" ht="31.5">
      <c r="A22" s="40">
        <v>5</v>
      </c>
      <c r="B22" s="42"/>
      <c r="C22" s="44" t="s">
        <v>766</v>
      </c>
      <c r="D22" s="41" t="s">
        <v>53</v>
      </c>
      <c r="E22" s="43">
        <v>850</v>
      </c>
      <c r="F22" s="60"/>
      <c r="G22" s="60"/>
      <c r="H22" s="7"/>
      <c r="I22" s="7"/>
      <c r="J22" s="7"/>
      <c r="K22" s="7">
        <f t="shared" si="6"/>
        <v>0</v>
      </c>
      <c r="L22" s="7">
        <f t="shared" si="7"/>
        <v>0</v>
      </c>
      <c r="M22" s="7">
        <f t="shared" si="8"/>
        <v>0</v>
      </c>
      <c r="N22" s="7">
        <f t="shared" si="9"/>
        <v>0</v>
      </c>
      <c r="O22" s="7">
        <f t="shared" si="10"/>
        <v>0</v>
      </c>
      <c r="P22" s="7">
        <f t="shared" si="11"/>
        <v>0</v>
      </c>
    </row>
    <row r="23" spans="1:16">
      <c r="A23" s="40">
        <v>6</v>
      </c>
      <c r="B23" s="42"/>
      <c r="C23" s="44" t="s">
        <v>608</v>
      </c>
      <c r="D23" s="41" t="s">
        <v>186</v>
      </c>
      <c r="E23" s="43">
        <v>1</v>
      </c>
      <c r="F23" s="60"/>
      <c r="G23" s="60"/>
      <c r="H23" s="7"/>
      <c r="I23" s="7"/>
      <c r="J23" s="7"/>
      <c r="K23" s="7">
        <f t="shared" si="6"/>
        <v>0</v>
      </c>
      <c r="L23" s="7">
        <f t="shared" si="7"/>
        <v>0</v>
      </c>
      <c r="M23" s="7">
        <f t="shared" si="8"/>
        <v>0</v>
      </c>
      <c r="N23" s="7">
        <f t="shared" si="9"/>
        <v>0</v>
      </c>
      <c r="O23" s="7">
        <f t="shared" si="10"/>
        <v>0</v>
      </c>
      <c r="P23" s="7">
        <f t="shared" si="11"/>
        <v>0</v>
      </c>
    </row>
    <row r="24" spans="1:16">
      <c r="A24" s="153" t="s">
        <v>610</v>
      </c>
      <c r="B24" s="153"/>
      <c r="C24" s="153"/>
      <c r="D24" s="153"/>
      <c r="E24" s="153"/>
      <c r="F24" s="153"/>
      <c r="G24" s="153"/>
      <c r="H24" s="153"/>
      <c r="I24" s="153"/>
      <c r="J24" s="153"/>
      <c r="K24" s="153"/>
      <c r="L24" s="153"/>
      <c r="M24" s="153"/>
      <c r="N24" s="153"/>
      <c r="O24" s="153"/>
      <c r="P24" s="154"/>
    </row>
    <row r="25" spans="1:16" ht="31.5">
      <c r="A25" s="40">
        <v>8</v>
      </c>
      <c r="B25" s="42"/>
      <c r="C25" s="44" t="s">
        <v>611</v>
      </c>
      <c r="D25" s="41" t="s">
        <v>53</v>
      </c>
      <c r="E25" s="43">
        <v>288</v>
      </c>
      <c r="F25" s="60"/>
      <c r="G25" s="60"/>
      <c r="H25" s="7"/>
      <c r="I25" s="7"/>
      <c r="J25" s="7"/>
      <c r="K25" s="7">
        <f t="shared" si="0"/>
        <v>0</v>
      </c>
      <c r="L25" s="7">
        <f t="shared" si="1"/>
        <v>0</v>
      </c>
      <c r="M25" s="7">
        <f t="shared" si="2"/>
        <v>0</v>
      </c>
      <c r="N25" s="7">
        <f t="shared" si="3"/>
        <v>0</v>
      </c>
      <c r="O25" s="7">
        <f t="shared" si="4"/>
        <v>0</v>
      </c>
      <c r="P25" s="7">
        <f t="shared" si="5"/>
        <v>0</v>
      </c>
    </row>
    <row r="26" spans="1:16">
      <c r="A26" s="40">
        <v>9</v>
      </c>
      <c r="B26" s="42"/>
      <c r="C26" s="44" t="s">
        <v>612</v>
      </c>
      <c r="D26" s="41" t="s">
        <v>53</v>
      </c>
      <c r="E26" s="43">
        <v>537</v>
      </c>
      <c r="F26" s="60"/>
      <c r="G26" s="60"/>
      <c r="H26" s="7"/>
      <c r="I26" s="7"/>
      <c r="J26" s="7"/>
      <c r="K26" s="7">
        <f t="shared" si="0"/>
        <v>0</v>
      </c>
      <c r="L26" s="7">
        <f t="shared" si="1"/>
        <v>0</v>
      </c>
      <c r="M26" s="7">
        <f t="shared" si="2"/>
        <v>0</v>
      </c>
      <c r="N26" s="7">
        <f t="shared" si="3"/>
        <v>0</v>
      </c>
      <c r="O26" s="7">
        <f t="shared" si="4"/>
        <v>0</v>
      </c>
      <c r="P26" s="7">
        <f t="shared" si="5"/>
        <v>0</v>
      </c>
    </row>
    <row r="27" spans="1:16" ht="31.5">
      <c r="A27" s="40">
        <v>10</v>
      </c>
      <c r="B27" s="42"/>
      <c r="C27" s="44" t="s">
        <v>624</v>
      </c>
      <c r="D27" s="41" t="s">
        <v>53</v>
      </c>
      <c r="E27" s="43">
        <v>19</v>
      </c>
      <c r="F27" s="60"/>
      <c r="G27" s="60"/>
      <c r="H27" s="7"/>
      <c r="I27" s="7"/>
      <c r="J27" s="7"/>
      <c r="K27" s="7">
        <f t="shared" si="0"/>
        <v>0</v>
      </c>
      <c r="L27" s="7">
        <f t="shared" si="1"/>
        <v>0</v>
      </c>
      <c r="M27" s="7">
        <f t="shared" si="2"/>
        <v>0</v>
      </c>
      <c r="N27" s="7">
        <f t="shared" si="3"/>
        <v>0</v>
      </c>
      <c r="O27" s="7">
        <f t="shared" si="4"/>
        <v>0</v>
      </c>
      <c r="P27" s="7">
        <f t="shared" si="5"/>
        <v>0</v>
      </c>
    </row>
    <row r="28" spans="1:16" ht="31.5">
      <c r="A28" s="40">
        <v>11</v>
      </c>
      <c r="B28" s="42"/>
      <c r="C28" s="44" t="s">
        <v>625</v>
      </c>
      <c r="D28" s="41" t="s">
        <v>53</v>
      </c>
      <c r="E28" s="43">
        <v>20</v>
      </c>
      <c r="F28" s="60"/>
      <c r="G28" s="60"/>
      <c r="H28" s="7"/>
      <c r="I28" s="7"/>
      <c r="J28" s="7"/>
      <c r="K28" s="7">
        <f t="shared" si="0"/>
        <v>0</v>
      </c>
      <c r="L28" s="7">
        <f t="shared" si="1"/>
        <v>0</v>
      </c>
      <c r="M28" s="7">
        <f t="shared" si="2"/>
        <v>0</v>
      </c>
      <c r="N28" s="7">
        <f t="shared" si="3"/>
        <v>0</v>
      </c>
      <c r="O28" s="7">
        <f t="shared" si="4"/>
        <v>0</v>
      </c>
      <c r="P28" s="7">
        <f t="shared" si="5"/>
        <v>0</v>
      </c>
    </row>
    <row r="29" spans="1:16">
      <c r="A29" s="40">
        <v>12</v>
      </c>
      <c r="B29" s="42"/>
      <c r="C29" s="44" t="s">
        <v>626</v>
      </c>
      <c r="D29" s="41" t="s">
        <v>186</v>
      </c>
      <c r="E29" s="43">
        <v>1</v>
      </c>
      <c r="F29" s="60"/>
      <c r="G29" s="60"/>
      <c r="H29" s="7"/>
      <c r="I29" s="7"/>
      <c r="J29" s="7"/>
      <c r="K29" s="7">
        <f t="shared" si="0"/>
        <v>0</v>
      </c>
      <c r="L29" s="7">
        <f t="shared" si="1"/>
        <v>0</v>
      </c>
      <c r="M29" s="7">
        <f t="shared" si="2"/>
        <v>0</v>
      </c>
      <c r="N29" s="7">
        <f t="shared" si="3"/>
        <v>0</v>
      </c>
      <c r="O29" s="7">
        <f t="shared" si="4"/>
        <v>0</v>
      </c>
      <c r="P29" s="7">
        <f t="shared" si="5"/>
        <v>0</v>
      </c>
    </row>
    <row r="30" spans="1:16">
      <c r="A30" s="40">
        <v>13</v>
      </c>
      <c r="B30" s="42"/>
      <c r="C30" s="44" t="s">
        <v>627</v>
      </c>
      <c r="D30" s="41" t="s">
        <v>186</v>
      </c>
      <c r="E30" s="43">
        <v>1</v>
      </c>
      <c r="F30" s="60"/>
      <c r="G30" s="60"/>
      <c r="H30" s="7"/>
      <c r="I30" s="7"/>
      <c r="J30" s="7"/>
      <c r="K30" s="7">
        <f t="shared" si="0"/>
        <v>0</v>
      </c>
      <c r="L30" s="7">
        <f t="shared" si="1"/>
        <v>0</v>
      </c>
      <c r="M30" s="7">
        <f t="shared" si="2"/>
        <v>0</v>
      </c>
      <c r="N30" s="7">
        <f t="shared" si="3"/>
        <v>0</v>
      </c>
      <c r="O30" s="7">
        <f t="shared" si="4"/>
        <v>0</v>
      </c>
      <c r="P30" s="7">
        <f t="shared" si="5"/>
        <v>0</v>
      </c>
    </row>
    <row r="31" spans="1:16">
      <c r="A31" s="40">
        <v>14</v>
      </c>
      <c r="B31" s="42"/>
      <c r="C31" s="44" t="s">
        <v>628</v>
      </c>
      <c r="D31" s="41" t="s">
        <v>186</v>
      </c>
      <c r="E31" s="43">
        <v>3</v>
      </c>
      <c r="F31" s="60"/>
      <c r="G31" s="60"/>
      <c r="H31" s="7"/>
      <c r="I31" s="7"/>
      <c r="J31" s="7"/>
      <c r="K31" s="7">
        <f t="shared" si="0"/>
        <v>0</v>
      </c>
      <c r="L31" s="7">
        <f t="shared" si="1"/>
        <v>0</v>
      </c>
      <c r="M31" s="7">
        <f t="shared" si="2"/>
        <v>0</v>
      </c>
      <c r="N31" s="7">
        <f t="shared" si="3"/>
        <v>0</v>
      </c>
      <c r="O31" s="7">
        <f t="shared" si="4"/>
        <v>0</v>
      </c>
      <c r="P31" s="7">
        <f t="shared" si="5"/>
        <v>0</v>
      </c>
    </row>
    <row r="32" spans="1:16" ht="31.5">
      <c r="A32" s="40">
        <v>15</v>
      </c>
      <c r="B32" s="42"/>
      <c r="C32" s="44" t="s">
        <v>613</v>
      </c>
      <c r="D32" s="41" t="s">
        <v>186</v>
      </c>
      <c r="E32" s="43">
        <v>3</v>
      </c>
      <c r="F32" s="60"/>
      <c r="G32" s="60"/>
      <c r="H32" s="7"/>
      <c r="I32" s="7"/>
      <c r="J32" s="7"/>
      <c r="K32" s="7">
        <f t="shared" si="0"/>
        <v>0</v>
      </c>
      <c r="L32" s="7">
        <f t="shared" si="1"/>
        <v>0</v>
      </c>
      <c r="M32" s="7">
        <f t="shared" si="2"/>
        <v>0</v>
      </c>
      <c r="N32" s="7">
        <f t="shared" si="3"/>
        <v>0</v>
      </c>
      <c r="O32" s="7">
        <f t="shared" si="4"/>
        <v>0</v>
      </c>
      <c r="P32" s="7">
        <f t="shared" si="5"/>
        <v>0</v>
      </c>
    </row>
    <row r="33" spans="1:16">
      <c r="A33" s="40">
        <v>16</v>
      </c>
      <c r="B33" s="42"/>
      <c r="C33" s="44" t="s">
        <v>614</v>
      </c>
      <c r="D33" s="41" t="s">
        <v>53</v>
      </c>
      <c r="E33" s="43">
        <v>547</v>
      </c>
      <c r="F33" s="60"/>
      <c r="G33" s="60"/>
      <c r="H33" s="7"/>
      <c r="I33" s="7"/>
      <c r="J33" s="7"/>
      <c r="K33" s="7">
        <f t="shared" si="0"/>
        <v>0</v>
      </c>
      <c r="L33" s="7">
        <f t="shared" si="1"/>
        <v>0</v>
      </c>
      <c r="M33" s="7">
        <f t="shared" si="2"/>
        <v>0</v>
      </c>
      <c r="N33" s="7">
        <f t="shared" si="3"/>
        <v>0</v>
      </c>
      <c r="O33" s="7">
        <f t="shared" si="4"/>
        <v>0</v>
      </c>
      <c r="P33" s="7">
        <f t="shared" si="5"/>
        <v>0</v>
      </c>
    </row>
    <row r="34" spans="1:16">
      <c r="A34" s="40">
        <v>17</v>
      </c>
      <c r="B34" s="42"/>
      <c r="C34" s="44" t="s">
        <v>615</v>
      </c>
      <c r="D34" s="41" t="s">
        <v>53</v>
      </c>
      <c r="E34" s="43">
        <v>308</v>
      </c>
      <c r="F34" s="60"/>
      <c r="G34" s="60"/>
      <c r="H34" s="7"/>
      <c r="I34" s="7"/>
      <c r="J34" s="7"/>
      <c r="K34" s="7">
        <f t="shared" si="0"/>
        <v>0</v>
      </c>
      <c r="L34" s="7">
        <f t="shared" si="1"/>
        <v>0</v>
      </c>
      <c r="M34" s="7">
        <f t="shared" si="2"/>
        <v>0</v>
      </c>
      <c r="N34" s="7">
        <f t="shared" si="3"/>
        <v>0</v>
      </c>
      <c r="O34" s="7">
        <f t="shared" si="4"/>
        <v>0</v>
      </c>
      <c r="P34" s="7">
        <f t="shared" si="5"/>
        <v>0</v>
      </c>
    </row>
    <row r="35" spans="1:16">
      <c r="A35" s="40">
        <v>18</v>
      </c>
      <c r="B35" s="42"/>
      <c r="C35" s="44" t="s">
        <v>616</v>
      </c>
      <c r="D35" s="41" t="s">
        <v>186</v>
      </c>
      <c r="E35" s="43">
        <v>13</v>
      </c>
      <c r="F35" s="60"/>
      <c r="G35" s="60"/>
      <c r="H35" s="7"/>
      <c r="I35" s="7"/>
      <c r="J35" s="7"/>
      <c r="K35" s="7">
        <f t="shared" si="0"/>
        <v>0</v>
      </c>
      <c r="L35" s="7">
        <f t="shared" si="1"/>
        <v>0</v>
      </c>
      <c r="M35" s="7">
        <f t="shared" si="2"/>
        <v>0</v>
      </c>
      <c r="N35" s="7">
        <f t="shared" si="3"/>
        <v>0</v>
      </c>
      <c r="O35" s="7">
        <f t="shared" si="4"/>
        <v>0</v>
      </c>
      <c r="P35" s="7">
        <f t="shared" si="5"/>
        <v>0</v>
      </c>
    </row>
    <row r="36" spans="1:16">
      <c r="A36" s="40">
        <v>19</v>
      </c>
      <c r="B36" s="42"/>
      <c r="C36" s="44" t="s">
        <v>617</v>
      </c>
      <c r="D36" s="41" t="s">
        <v>186</v>
      </c>
      <c r="E36" s="43">
        <v>1</v>
      </c>
      <c r="F36" s="60"/>
      <c r="G36" s="60"/>
      <c r="H36" s="7"/>
      <c r="I36" s="7"/>
      <c r="J36" s="7"/>
      <c r="K36" s="7">
        <f t="shared" si="0"/>
        <v>0</v>
      </c>
      <c r="L36" s="7">
        <f t="shared" si="1"/>
        <v>0</v>
      </c>
      <c r="M36" s="7">
        <f t="shared" si="2"/>
        <v>0</v>
      </c>
      <c r="N36" s="7">
        <f t="shared" si="3"/>
        <v>0</v>
      </c>
      <c r="O36" s="7">
        <f t="shared" si="4"/>
        <v>0</v>
      </c>
      <c r="P36" s="7">
        <f t="shared" si="5"/>
        <v>0</v>
      </c>
    </row>
    <row r="37" spans="1:16">
      <c r="A37" s="40">
        <v>20</v>
      </c>
      <c r="B37" s="42"/>
      <c r="C37" s="44" t="s">
        <v>618</v>
      </c>
      <c r="D37" s="41" t="s">
        <v>186</v>
      </c>
      <c r="E37" s="43">
        <v>1</v>
      </c>
      <c r="F37" s="60"/>
      <c r="G37" s="60"/>
      <c r="H37" s="7"/>
      <c r="I37" s="7"/>
      <c r="J37" s="7"/>
      <c r="K37" s="7">
        <f t="shared" si="0"/>
        <v>0</v>
      </c>
      <c r="L37" s="7">
        <f t="shared" si="1"/>
        <v>0</v>
      </c>
      <c r="M37" s="7">
        <f t="shared" si="2"/>
        <v>0</v>
      </c>
      <c r="N37" s="7">
        <f t="shared" si="3"/>
        <v>0</v>
      </c>
      <c r="O37" s="7">
        <f t="shared" si="4"/>
        <v>0</v>
      </c>
      <c r="P37" s="7">
        <f t="shared" si="5"/>
        <v>0</v>
      </c>
    </row>
    <row r="38" spans="1:16" ht="31.5">
      <c r="A38" s="40">
        <v>21</v>
      </c>
      <c r="B38" s="42"/>
      <c r="C38" s="44" t="s">
        <v>619</v>
      </c>
      <c r="D38" s="41" t="s">
        <v>186</v>
      </c>
      <c r="E38" s="43">
        <v>1</v>
      </c>
      <c r="F38" s="60"/>
      <c r="G38" s="60"/>
      <c r="H38" s="7"/>
      <c r="I38" s="7"/>
      <c r="J38" s="7"/>
      <c r="K38" s="7">
        <f t="shared" si="0"/>
        <v>0</v>
      </c>
      <c r="L38" s="7">
        <f t="shared" si="1"/>
        <v>0</v>
      </c>
      <c r="M38" s="7">
        <f t="shared" si="2"/>
        <v>0</v>
      </c>
      <c r="N38" s="7">
        <f t="shared" si="3"/>
        <v>0</v>
      </c>
      <c r="O38" s="7">
        <f t="shared" si="4"/>
        <v>0</v>
      </c>
      <c r="P38" s="7">
        <f t="shared" si="5"/>
        <v>0</v>
      </c>
    </row>
    <row r="39" spans="1:16">
      <c r="A39" s="40">
        <v>22</v>
      </c>
      <c r="B39" s="42"/>
      <c r="C39" s="44" t="s">
        <v>620</v>
      </c>
      <c r="D39" s="41" t="s">
        <v>186</v>
      </c>
      <c r="E39" s="43">
        <v>1</v>
      </c>
      <c r="F39" s="60"/>
      <c r="G39" s="60"/>
      <c r="H39" s="7"/>
      <c r="I39" s="7"/>
      <c r="J39" s="7"/>
      <c r="K39" s="7">
        <f t="shared" si="0"/>
        <v>0</v>
      </c>
      <c r="L39" s="7">
        <f t="shared" si="1"/>
        <v>0</v>
      </c>
      <c r="M39" s="7">
        <f t="shared" si="2"/>
        <v>0</v>
      </c>
      <c r="N39" s="7">
        <f t="shared" si="3"/>
        <v>0</v>
      </c>
      <c r="O39" s="7">
        <f t="shared" si="4"/>
        <v>0</v>
      </c>
      <c r="P39" s="7">
        <f t="shared" si="5"/>
        <v>0</v>
      </c>
    </row>
    <row r="40" spans="1:16">
      <c r="A40" s="40">
        <v>23</v>
      </c>
      <c r="B40" s="42"/>
      <c r="C40" s="44" t="s">
        <v>621</v>
      </c>
      <c r="D40" s="41" t="s">
        <v>186</v>
      </c>
      <c r="E40" s="43">
        <v>1</v>
      </c>
      <c r="F40" s="60"/>
      <c r="G40" s="60"/>
      <c r="H40" s="7"/>
      <c r="I40" s="7"/>
      <c r="J40" s="7"/>
      <c r="K40" s="7">
        <f t="shared" si="0"/>
        <v>0</v>
      </c>
      <c r="L40" s="7">
        <f t="shared" si="1"/>
        <v>0</v>
      </c>
      <c r="M40" s="7">
        <f t="shared" si="2"/>
        <v>0</v>
      </c>
      <c r="N40" s="7">
        <f t="shared" si="3"/>
        <v>0</v>
      </c>
      <c r="O40" s="7">
        <f t="shared" si="4"/>
        <v>0</v>
      </c>
      <c r="P40" s="7">
        <f t="shared" si="5"/>
        <v>0</v>
      </c>
    </row>
    <row r="41" spans="1:16">
      <c r="A41" s="40">
        <v>24</v>
      </c>
      <c r="B41" s="42"/>
      <c r="C41" s="44" t="s">
        <v>622</v>
      </c>
      <c r="D41" s="41" t="s">
        <v>50</v>
      </c>
      <c r="E41" s="43">
        <v>5</v>
      </c>
      <c r="F41" s="60"/>
      <c r="G41" s="60"/>
      <c r="H41" s="7"/>
      <c r="I41" s="7"/>
      <c r="J41" s="7"/>
      <c r="K41" s="7">
        <f t="shared" si="0"/>
        <v>0</v>
      </c>
      <c r="L41" s="7">
        <f t="shared" si="1"/>
        <v>0</v>
      </c>
      <c r="M41" s="7">
        <f t="shared" si="2"/>
        <v>0</v>
      </c>
      <c r="N41" s="7">
        <f t="shared" si="3"/>
        <v>0</v>
      </c>
      <c r="O41" s="7">
        <f t="shared" si="4"/>
        <v>0</v>
      </c>
      <c r="P41" s="7">
        <f t="shared" si="5"/>
        <v>0</v>
      </c>
    </row>
    <row r="42" spans="1:16" ht="31.5">
      <c r="A42" s="40">
        <v>25</v>
      </c>
      <c r="B42" s="42"/>
      <c r="C42" s="44" t="s">
        <v>623</v>
      </c>
      <c r="D42" s="41" t="s">
        <v>53</v>
      </c>
      <c r="E42" s="43">
        <v>288</v>
      </c>
      <c r="F42" s="60"/>
      <c r="G42" s="60"/>
      <c r="H42" s="7"/>
      <c r="I42" s="7"/>
      <c r="J42" s="7"/>
      <c r="K42" s="7">
        <f t="shared" si="0"/>
        <v>0</v>
      </c>
      <c r="L42" s="7">
        <f t="shared" si="1"/>
        <v>0</v>
      </c>
      <c r="M42" s="7">
        <f t="shared" si="2"/>
        <v>0</v>
      </c>
      <c r="N42" s="7">
        <f t="shared" si="3"/>
        <v>0</v>
      </c>
      <c r="O42" s="7">
        <f t="shared" si="4"/>
        <v>0</v>
      </c>
      <c r="P42" s="7">
        <f t="shared" si="5"/>
        <v>0</v>
      </c>
    </row>
    <row r="43" spans="1:16">
      <c r="A43" s="40">
        <v>26</v>
      </c>
      <c r="B43" s="42"/>
      <c r="C43" s="44" t="s">
        <v>180</v>
      </c>
      <c r="D43" s="41" t="s">
        <v>186</v>
      </c>
      <c r="E43" s="43">
        <v>1</v>
      </c>
      <c r="F43" s="60"/>
      <c r="G43" s="60"/>
      <c r="H43" s="7"/>
      <c r="I43" s="7"/>
      <c r="J43" s="7"/>
      <c r="K43" s="7">
        <f t="shared" si="0"/>
        <v>0</v>
      </c>
      <c r="L43" s="7">
        <f t="shared" si="1"/>
        <v>0</v>
      </c>
      <c r="M43" s="7">
        <f t="shared" si="2"/>
        <v>0</v>
      </c>
      <c r="N43" s="7">
        <f t="shared" si="3"/>
        <v>0</v>
      </c>
      <c r="O43" s="7">
        <f t="shared" si="4"/>
        <v>0</v>
      </c>
      <c r="P43" s="7">
        <f t="shared" si="5"/>
        <v>0</v>
      </c>
    </row>
    <row r="44" spans="1:16">
      <c r="A44" s="153" t="s">
        <v>771</v>
      </c>
      <c r="B44" s="153"/>
      <c r="C44" s="153"/>
      <c r="D44" s="153"/>
      <c r="E44" s="153"/>
      <c r="F44" s="153"/>
      <c r="G44" s="153"/>
      <c r="H44" s="153"/>
      <c r="I44" s="153"/>
      <c r="J44" s="153"/>
      <c r="K44" s="153"/>
      <c r="L44" s="153"/>
      <c r="M44" s="153"/>
      <c r="N44" s="153"/>
      <c r="O44" s="153"/>
      <c r="P44" s="154"/>
    </row>
    <row r="45" spans="1:16">
      <c r="A45" s="40">
        <v>28</v>
      </c>
      <c r="B45" s="42"/>
      <c r="C45" s="44" t="s">
        <v>767</v>
      </c>
      <c r="D45" s="41" t="s">
        <v>53</v>
      </c>
      <c r="E45" s="43">
        <v>53</v>
      </c>
      <c r="F45" s="60"/>
      <c r="G45" s="60"/>
      <c r="H45" s="7"/>
      <c r="I45" s="7"/>
      <c r="J45" s="7"/>
      <c r="K45" s="7">
        <f t="shared" ref="K45" si="12">SUM(H45:J45)</f>
        <v>0</v>
      </c>
      <c r="L45" s="7">
        <f t="shared" ref="L45" si="13">ROUND(E45*F45,2)</f>
        <v>0</v>
      </c>
      <c r="M45" s="7">
        <f t="shared" ref="M45" si="14">ROUND(E45*H45,2)</f>
        <v>0</v>
      </c>
      <c r="N45" s="7">
        <f t="shared" ref="N45" si="15">ROUND(E45*I45,2)</f>
        <v>0</v>
      </c>
      <c r="O45" s="7">
        <f t="shared" ref="O45" si="16">ROUND(E45*J45,2)</f>
        <v>0</v>
      </c>
      <c r="P45" s="7">
        <f t="shared" ref="P45" si="17">SUM(M45:O45)</f>
        <v>0</v>
      </c>
    </row>
    <row r="46" spans="1:16" ht="31.5">
      <c r="A46" s="40">
        <v>29</v>
      </c>
      <c r="B46" s="42"/>
      <c r="C46" s="44" t="s">
        <v>629</v>
      </c>
      <c r="D46" s="41" t="s">
        <v>53</v>
      </c>
      <c r="E46" s="43">
        <v>230</v>
      </c>
      <c r="F46" s="60"/>
      <c r="G46" s="60"/>
      <c r="H46" s="7"/>
      <c r="I46" s="7"/>
      <c r="J46" s="7"/>
      <c r="K46" s="7">
        <f t="shared" ref="K46:K69" si="18">SUM(H46:J46)</f>
        <v>0</v>
      </c>
      <c r="L46" s="7">
        <f t="shared" ref="L46:L69" si="19">ROUND(E46*F46,2)</f>
        <v>0</v>
      </c>
      <c r="M46" s="7">
        <f t="shared" ref="M46:M69" si="20">ROUND(E46*H46,2)</f>
        <v>0</v>
      </c>
      <c r="N46" s="7">
        <f t="shared" ref="N46:N69" si="21">ROUND(E46*I46,2)</f>
        <v>0</v>
      </c>
      <c r="O46" s="7">
        <f t="shared" ref="O46:O69" si="22">ROUND(E46*J46,2)</f>
        <v>0</v>
      </c>
      <c r="P46" s="7">
        <f t="shared" ref="P46:P69" si="23">SUM(M46:O46)</f>
        <v>0</v>
      </c>
    </row>
    <row r="47" spans="1:16" ht="31.5">
      <c r="A47" s="40">
        <v>30</v>
      </c>
      <c r="B47" s="42"/>
      <c r="C47" s="44" t="s">
        <v>768</v>
      </c>
      <c r="D47" s="41" t="s">
        <v>53</v>
      </c>
      <c r="E47" s="43">
        <v>288</v>
      </c>
      <c r="F47" s="60"/>
      <c r="G47" s="60"/>
      <c r="H47" s="7"/>
      <c r="I47" s="7"/>
      <c r="J47" s="7"/>
      <c r="K47" s="7">
        <f t="shared" si="18"/>
        <v>0</v>
      </c>
      <c r="L47" s="7">
        <f t="shared" si="19"/>
        <v>0</v>
      </c>
      <c r="M47" s="7">
        <f t="shared" si="20"/>
        <v>0</v>
      </c>
      <c r="N47" s="7">
        <f t="shared" si="21"/>
        <v>0</v>
      </c>
      <c r="O47" s="7">
        <f t="shared" si="22"/>
        <v>0</v>
      </c>
      <c r="P47" s="7">
        <f t="shared" si="23"/>
        <v>0</v>
      </c>
    </row>
    <row r="48" spans="1:16" ht="31.5">
      <c r="A48" s="40">
        <v>31</v>
      </c>
      <c r="B48" s="42"/>
      <c r="C48" s="44" t="s">
        <v>630</v>
      </c>
      <c r="D48" s="41" t="s">
        <v>679</v>
      </c>
      <c r="E48" s="43">
        <v>0.4</v>
      </c>
      <c r="F48" s="60"/>
      <c r="G48" s="60"/>
      <c r="H48" s="7"/>
      <c r="I48" s="7"/>
      <c r="J48" s="7"/>
      <c r="K48" s="7">
        <f t="shared" si="18"/>
        <v>0</v>
      </c>
      <c r="L48" s="7">
        <f t="shared" si="19"/>
        <v>0</v>
      </c>
      <c r="M48" s="7">
        <f t="shared" si="20"/>
        <v>0</v>
      </c>
      <c r="N48" s="7">
        <f t="shared" si="21"/>
        <v>0</v>
      </c>
      <c r="O48" s="7">
        <f t="shared" si="22"/>
        <v>0</v>
      </c>
      <c r="P48" s="7">
        <f t="shared" si="23"/>
        <v>0</v>
      </c>
    </row>
    <row r="49" spans="1:16" ht="47.25">
      <c r="A49" s="40">
        <v>32</v>
      </c>
      <c r="B49" s="42"/>
      <c r="C49" s="44" t="s">
        <v>769</v>
      </c>
      <c r="D49" s="41" t="s">
        <v>680</v>
      </c>
      <c r="E49" s="43">
        <v>2</v>
      </c>
      <c r="F49" s="60"/>
      <c r="G49" s="60"/>
      <c r="H49" s="7"/>
      <c r="I49" s="7"/>
      <c r="J49" s="7"/>
      <c r="K49" s="7">
        <f t="shared" si="18"/>
        <v>0</v>
      </c>
      <c r="L49" s="7">
        <f t="shared" si="19"/>
        <v>0</v>
      </c>
      <c r="M49" s="7">
        <f t="shared" si="20"/>
        <v>0</v>
      </c>
      <c r="N49" s="7">
        <f t="shared" si="21"/>
        <v>0</v>
      </c>
      <c r="O49" s="7">
        <f t="shared" si="22"/>
        <v>0</v>
      </c>
      <c r="P49" s="7">
        <f t="shared" si="23"/>
        <v>0</v>
      </c>
    </row>
    <row r="50" spans="1:16" ht="31.5">
      <c r="A50" s="40">
        <v>33</v>
      </c>
      <c r="B50" s="42"/>
      <c r="C50" s="44" t="s">
        <v>770</v>
      </c>
      <c r="D50" s="41" t="s">
        <v>680</v>
      </c>
      <c r="E50" s="43">
        <v>2</v>
      </c>
      <c r="F50" s="60"/>
      <c r="G50" s="60"/>
      <c r="H50" s="7"/>
      <c r="I50" s="7"/>
      <c r="J50" s="7"/>
      <c r="K50" s="7">
        <f t="shared" si="18"/>
        <v>0</v>
      </c>
      <c r="L50" s="7">
        <f t="shared" si="19"/>
        <v>0</v>
      </c>
      <c r="M50" s="7">
        <f t="shared" si="20"/>
        <v>0</v>
      </c>
      <c r="N50" s="7">
        <f t="shared" si="21"/>
        <v>0</v>
      </c>
      <c r="O50" s="7">
        <f t="shared" si="22"/>
        <v>0</v>
      </c>
      <c r="P50" s="7">
        <f t="shared" si="23"/>
        <v>0</v>
      </c>
    </row>
    <row r="51" spans="1:16" ht="31.5">
      <c r="A51" s="40">
        <v>34</v>
      </c>
      <c r="B51" s="42"/>
      <c r="C51" s="44" t="s">
        <v>631</v>
      </c>
      <c r="D51" s="41" t="s">
        <v>680</v>
      </c>
      <c r="E51" s="43">
        <v>5</v>
      </c>
      <c r="F51" s="60"/>
      <c r="G51" s="60"/>
      <c r="H51" s="7"/>
      <c r="I51" s="7"/>
      <c r="J51" s="7"/>
      <c r="K51" s="7">
        <f t="shared" si="18"/>
        <v>0</v>
      </c>
      <c r="L51" s="7">
        <f t="shared" si="19"/>
        <v>0</v>
      </c>
      <c r="M51" s="7">
        <f t="shared" si="20"/>
        <v>0</v>
      </c>
      <c r="N51" s="7">
        <f t="shared" si="21"/>
        <v>0</v>
      </c>
      <c r="O51" s="7">
        <f t="shared" si="22"/>
        <v>0</v>
      </c>
      <c r="P51" s="7">
        <f t="shared" si="23"/>
        <v>0</v>
      </c>
    </row>
    <row r="52" spans="1:16" ht="31.5">
      <c r="A52" s="40">
        <v>35</v>
      </c>
      <c r="B52" s="42"/>
      <c r="C52" s="44" t="s">
        <v>632</v>
      </c>
      <c r="D52" s="41" t="s">
        <v>680</v>
      </c>
      <c r="E52" s="43">
        <v>5</v>
      </c>
      <c r="F52" s="60"/>
      <c r="G52" s="60"/>
      <c r="H52" s="7"/>
      <c r="I52" s="7"/>
      <c r="J52" s="7"/>
      <c r="K52" s="7">
        <f t="shared" ref="K52:K56" si="24">SUM(H52:J52)</f>
        <v>0</v>
      </c>
      <c r="L52" s="7">
        <f t="shared" ref="L52:L56" si="25">ROUND(E52*F52,2)</f>
        <v>0</v>
      </c>
      <c r="M52" s="7">
        <f t="shared" ref="M52:M56" si="26">ROUND(E52*H52,2)</f>
        <v>0</v>
      </c>
      <c r="N52" s="7">
        <f t="shared" ref="N52:N56" si="27">ROUND(E52*I52,2)</f>
        <v>0</v>
      </c>
      <c r="O52" s="7">
        <f t="shared" ref="O52:O56" si="28">ROUND(E52*J52,2)</f>
        <v>0</v>
      </c>
      <c r="P52" s="7">
        <f t="shared" ref="P52:P56" si="29">SUM(M52:O52)</f>
        <v>0</v>
      </c>
    </row>
    <row r="53" spans="1:16" ht="31.5">
      <c r="A53" s="40">
        <v>36</v>
      </c>
      <c r="B53" s="42"/>
      <c r="C53" s="44" t="s">
        <v>633</v>
      </c>
      <c r="D53" s="41" t="s">
        <v>60</v>
      </c>
      <c r="E53" s="43">
        <v>1</v>
      </c>
      <c r="F53" s="60"/>
      <c r="G53" s="60"/>
      <c r="H53" s="7"/>
      <c r="I53" s="7"/>
      <c r="J53" s="7"/>
      <c r="K53" s="7">
        <f t="shared" si="24"/>
        <v>0</v>
      </c>
      <c r="L53" s="7">
        <f t="shared" si="25"/>
        <v>0</v>
      </c>
      <c r="M53" s="7">
        <f t="shared" si="26"/>
        <v>0</v>
      </c>
      <c r="N53" s="7">
        <f t="shared" si="27"/>
        <v>0</v>
      </c>
      <c r="O53" s="7">
        <f t="shared" si="28"/>
        <v>0</v>
      </c>
      <c r="P53" s="7">
        <f t="shared" si="29"/>
        <v>0</v>
      </c>
    </row>
    <row r="54" spans="1:16" ht="31.5">
      <c r="A54" s="40">
        <v>37</v>
      </c>
      <c r="B54" s="42"/>
      <c r="C54" s="44" t="s">
        <v>634</v>
      </c>
      <c r="D54" s="41" t="s">
        <v>681</v>
      </c>
      <c r="E54" s="43">
        <v>183</v>
      </c>
      <c r="F54" s="60"/>
      <c r="G54" s="60"/>
      <c r="H54" s="7"/>
      <c r="I54" s="7"/>
      <c r="J54" s="7"/>
      <c r="K54" s="7">
        <f t="shared" si="24"/>
        <v>0</v>
      </c>
      <c r="L54" s="7">
        <f t="shared" si="25"/>
        <v>0</v>
      </c>
      <c r="M54" s="7">
        <f t="shared" si="26"/>
        <v>0</v>
      </c>
      <c r="N54" s="7">
        <f t="shared" si="27"/>
        <v>0</v>
      </c>
      <c r="O54" s="7">
        <f t="shared" si="28"/>
        <v>0</v>
      </c>
      <c r="P54" s="7">
        <f t="shared" si="29"/>
        <v>0</v>
      </c>
    </row>
    <row r="55" spans="1:16">
      <c r="A55" s="40">
        <v>38</v>
      </c>
      <c r="B55" s="42"/>
      <c r="C55" s="44" t="s">
        <v>635</v>
      </c>
      <c r="D55" s="41" t="s">
        <v>609</v>
      </c>
      <c r="E55" s="43">
        <v>39</v>
      </c>
      <c r="F55" s="60"/>
      <c r="G55" s="60"/>
      <c r="H55" s="7"/>
      <c r="I55" s="7"/>
      <c r="J55" s="7"/>
      <c r="K55" s="7">
        <f t="shared" si="24"/>
        <v>0</v>
      </c>
      <c r="L55" s="7">
        <f t="shared" si="25"/>
        <v>0</v>
      </c>
      <c r="M55" s="7">
        <f t="shared" si="26"/>
        <v>0</v>
      </c>
      <c r="N55" s="7">
        <f t="shared" si="27"/>
        <v>0</v>
      </c>
      <c r="O55" s="7">
        <f t="shared" si="28"/>
        <v>0</v>
      </c>
      <c r="P55" s="7">
        <f t="shared" si="29"/>
        <v>0</v>
      </c>
    </row>
    <row r="56" spans="1:16">
      <c r="A56" s="40">
        <v>39</v>
      </c>
      <c r="B56" s="42"/>
      <c r="C56" s="44" t="s">
        <v>636</v>
      </c>
      <c r="D56" s="41" t="s">
        <v>184</v>
      </c>
      <c r="E56" s="43">
        <v>1</v>
      </c>
      <c r="F56" s="60"/>
      <c r="G56" s="60"/>
      <c r="H56" s="7"/>
      <c r="I56" s="7"/>
      <c r="J56" s="7"/>
      <c r="K56" s="7">
        <f t="shared" si="24"/>
        <v>0</v>
      </c>
      <c r="L56" s="7">
        <f t="shared" si="25"/>
        <v>0</v>
      </c>
      <c r="M56" s="7">
        <f t="shared" si="26"/>
        <v>0</v>
      </c>
      <c r="N56" s="7">
        <f t="shared" si="27"/>
        <v>0</v>
      </c>
      <c r="O56" s="7">
        <f t="shared" si="28"/>
        <v>0</v>
      </c>
      <c r="P56" s="7">
        <f t="shared" si="29"/>
        <v>0</v>
      </c>
    </row>
    <row r="57" spans="1:16">
      <c r="A57" s="153" t="s">
        <v>772</v>
      </c>
      <c r="B57" s="153"/>
      <c r="C57" s="153"/>
      <c r="D57" s="153"/>
      <c r="E57" s="153"/>
      <c r="F57" s="153"/>
      <c r="G57" s="153"/>
      <c r="H57" s="153"/>
      <c r="I57" s="153"/>
      <c r="J57" s="153"/>
      <c r="K57" s="153"/>
      <c r="L57" s="153"/>
      <c r="M57" s="153"/>
      <c r="N57" s="153"/>
      <c r="O57" s="153"/>
      <c r="P57" s="154"/>
    </row>
    <row r="58" spans="1:16">
      <c r="A58" s="40">
        <v>41</v>
      </c>
      <c r="B58" s="42"/>
      <c r="C58" s="44" t="s">
        <v>773</v>
      </c>
      <c r="D58" s="41" t="s">
        <v>53</v>
      </c>
      <c r="E58" s="43">
        <v>810</v>
      </c>
      <c r="F58" s="60"/>
      <c r="G58" s="60"/>
      <c r="H58" s="7"/>
      <c r="I58" s="7"/>
      <c r="J58" s="7"/>
      <c r="K58" s="7">
        <f t="shared" ref="K58:K65" si="30">SUM(H58:J58)</f>
        <v>0</v>
      </c>
      <c r="L58" s="7">
        <f t="shared" ref="L58:L65" si="31">ROUND(E58*F58,2)</f>
        <v>0</v>
      </c>
      <c r="M58" s="7">
        <f t="shared" ref="M58:M65" si="32">ROUND(E58*H58,2)</f>
        <v>0</v>
      </c>
      <c r="N58" s="7">
        <f t="shared" ref="N58:N65" si="33">ROUND(E58*I58,2)</f>
        <v>0</v>
      </c>
      <c r="O58" s="7">
        <f t="shared" ref="O58:O65" si="34">ROUND(E58*J58,2)</f>
        <v>0</v>
      </c>
      <c r="P58" s="7">
        <f t="shared" ref="P58:P65" si="35">SUM(M58:O58)</f>
        <v>0</v>
      </c>
    </row>
    <row r="59" spans="1:16" ht="31.5">
      <c r="A59" s="40">
        <v>42</v>
      </c>
      <c r="B59" s="42"/>
      <c r="C59" s="44" t="s">
        <v>774</v>
      </c>
      <c r="D59" s="41" t="s">
        <v>680</v>
      </c>
      <c r="E59" s="43">
        <v>3</v>
      </c>
      <c r="F59" s="60"/>
      <c r="G59" s="60"/>
      <c r="H59" s="7"/>
      <c r="I59" s="7"/>
      <c r="J59" s="7"/>
      <c r="K59" s="7">
        <f t="shared" si="30"/>
        <v>0</v>
      </c>
      <c r="L59" s="7">
        <f t="shared" si="31"/>
        <v>0</v>
      </c>
      <c r="M59" s="7">
        <f t="shared" si="32"/>
        <v>0</v>
      </c>
      <c r="N59" s="7">
        <f t="shared" si="33"/>
        <v>0</v>
      </c>
      <c r="O59" s="7">
        <f t="shared" si="34"/>
        <v>0</v>
      </c>
      <c r="P59" s="7">
        <f t="shared" si="35"/>
        <v>0</v>
      </c>
    </row>
    <row r="60" spans="1:16" ht="31.5">
      <c r="A60" s="40">
        <v>43</v>
      </c>
      <c r="B60" s="42"/>
      <c r="C60" s="44" t="s">
        <v>775</v>
      </c>
      <c r="D60" s="41" t="s">
        <v>603</v>
      </c>
      <c r="E60" s="43">
        <v>1</v>
      </c>
      <c r="F60" s="60"/>
      <c r="G60" s="60"/>
      <c r="H60" s="7"/>
      <c r="I60" s="7"/>
      <c r="J60" s="7"/>
      <c r="K60" s="7">
        <f t="shared" si="30"/>
        <v>0</v>
      </c>
      <c r="L60" s="7">
        <f t="shared" si="31"/>
        <v>0</v>
      </c>
      <c r="M60" s="7">
        <f t="shared" si="32"/>
        <v>0</v>
      </c>
      <c r="N60" s="7">
        <f t="shared" si="33"/>
        <v>0</v>
      </c>
      <c r="O60" s="7">
        <f t="shared" si="34"/>
        <v>0</v>
      </c>
      <c r="P60" s="7">
        <f t="shared" si="35"/>
        <v>0</v>
      </c>
    </row>
    <row r="61" spans="1:16" ht="31.5">
      <c r="A61" s="40">
        <v>44</v>
      </c>
      <c r="B61" s="42"/>
      <c r="C61" s="44" t="s">
        <v>776</v>
      </c>
      <c r="D61" s="41" t="s">
        <v>603</v>
      </c>
      <c r="E61" s="43">
        <v>2</v>
      </c>
      <c r="F61" s="60"/>
      <c r="G61" s="60"/>
      <c r="H61" s="7"/>
      <c r="I61" s="7"/>
      <c r="J61" s="7"/>
      <c r="K61" s="7">
        <f t="shared" si="30"/>
        <v>0</v>
      </c>
      <c r="L61" s="7">
        <f t="shared" si="31"/>
        <v>0</v>
      </c>
      <c r="M61" s="7">
        <f t="shared" si="32"/>
        <v>0</v>
      </c>
      <c r="N61" s="7">
        <f t="shared" si="33"/>
        <v>0</v>
      </c>
      <c r="O61" s="7">
        <f t="shared" si="34"/>
        <v>0</v>
      </c>
      <c r="P61" s="7">
        <f t="shared" si="35"/>
        <v>0</v>
      </c>
    </row>
    <row r="62" spans="1:16" ht="47.25">
      <c r="A62" s="40">
        <v>45</v>
      </c>
      <c r="B62" s="42"/>
      <c r="C62" s="44" t="s">
        <v>777</v>
      </c>
      <c r="D62" s="41" t="s">
        <v>778</v>
      </c>
      <c r="E62" s="43">
        <v>6</v>
      </c>
      <c r="F62" s="60"/>
      <c r="G62" s="60"/>
      <c r="H62" s="7"/>
      <c r="I62" s="7"/>
      <c r="J62" s="7"/>
      <c r="K62" s="7">
        <f t="shared" si="30"/>
        <v>0</v>
      </c>
      <c r="L62" s="7">
        <f t="shared" si="31"/>
        <v>0</v>
      </c>
      <c r="M62" s="7">
        <f t="shared" si="32"/>
        <v>0</v>
      </c>
      <c r="N62" s="7">
        <f t="shared" si="33"/>
        <v>0</v>
      </c>
      <c r="O62" s="7">
        <f t="shared" si="34"/>
        <v>0</v>
      </c>
      <c r="P62" s="7">
        <f t="shared" si="35"/>
        <v>0</v>
      </c>
    </row>
    <row r="63" spans="1:16" ht="47.25">
      <c r="A63" s="40">
        <v>46</v>
      </c>
      <c r="B63" s="42"/>
      <c r="C63" s="44" t="s">
        <v>779</v>
      </c>
      <c r="D63" s="41" t="s">
        <v>778</v>
      </c>
      <c r="E63" s="43">
        <v>426</v>
      </c>
      <c r="F63" s="60"/>
      <c r="G63" s="60"/>
      <c r="H63" s="7"/>
      <c r="I63" s="7"/>
      <c r="J63" s="7"/>
      <c r="K63" s="7">
        <f t="shared" si="30"/>
        <v>0</v>
      </c>
      <c r="L63" s="7">
        <f t="shared" si="31"/>
        <v>0</v>
      </c>
      <c r="M63" s="7">
        <f t="shared" si="32"/>
        <v>0</v>
      </c>
      <c r="N63" s="7">
        <f t="shared" si="33"/>
        <v>0</v>
      </c>
      <c r="O63" s="7">
        <f t="shared" si="34"/>
        <v>0</v>
      </c>
      <c r="P63" s="7">
        <f t="shared" si="35"/>
        <v>0</v>
      </c>
    </row>
    <row r="64" spans="1:16" ht="47.25">
      <c r="A64" s="40">
        <v>47</v>
      </c>
      <c r="B64" s="42"/>
      <c r="C64" s="44" t="s">
        <v>780</v>
      </c>
      <c r="D64" s="41" t="s">
        <v>680</v>
      </c>
      <c r="E64" s="43">
        <v>2</v>
      </c>
      <c r="F64" s="60"/>
      <c r="G64" s="60"/>
      <c r="H64" s="7"/>
      <c r="I64" s="7"/>
      <c r="J64" s="7"/>
      <c r="K64" s="7">
        <f t="shared" si="30"/>
        <v>0</v>
      </c>
      <c r="L64" s="7">
        <f t="shared" si="31"/>
        <v>0</v>
      </c>
      <c r="M64" s="7">
        <f t="shared" si="32"/>
        <v>0</v>
      </c>
      <c r="N64" s="7">
        <f t="shared" si="33"/>
        <v>0</v>
      </c>
      <c r="O64" s="7">
        <f t="shared" si="34"/>
        <v>0</v>
      </c>
      <c r="P64" s="7">
        <f t="shared" si="35"/>
        <v>0</v>
      </c>
    </row>
    <row r="65" spans="1:16" ht="47.25">
      <c r="A65" s="40">
        <v>48</v>
      </c>
      <c r="B65" s="42"/>
      <c r="C65" s="44" t="s">
        <v>781</v>
      </c>
      <c r="D65" s="41" t="s">
        <v>680</v>
      </c>
      <c r="E65" s="43">
        <v>4</v>
      </c>
      <c r="F65" s="60"/>
      <c r="G65" s="60"/>
      <c r="H65" s="7"/>
      <c r="I65" s="7"/>
      <c r="J65" s="7"/>
      <c r="K65" s="7">
        <f t="shared" si="30"/>
        <v>0</v>
      </c>
      <c r="L65" s="7">
        <f t="shared" si="31"/>
        <v>0</v>
      </c>
      <c r="M65" s="7">
        <f t="shared" si="32"/>
        <v>0</v>
      </c>
      <c r="N65" s="7">
        <f t="shared" si="33"/>
        <v>0</v>
      </c>
      <c r="O65" s="7">
        <f t="shared" si="34"/>
        <v>0</v>
      </c>
      <c r="P65" s="7">
        <f t="shared" si="35"/>
        <v>0</v>
      </c>
    </row>
    <row r="66" spans="1:16">
      <c r="A66" s="153" t="s">
        <v>637</v>
      </c>
      <c r="B66" s="153"/>
      <c r="C66" s="153"/>
      <c r="D66" s="153"/>
      <c r="E66" s="153"/>
      <c r="F66" s="153"/>
      <c r="G66" s="153"/>
      <c r="H66" s="153"/>
      <c r="I66" s="153"/>
      <c r="J66" s="153"/>
      <c r="K66" s="153"/>
      <c r="L66" s="153"/>
      <c r="M66" s="153"/>
      <c r="N66" s="153"/>
      <c r="O66" s="153"/>
      <c r="P66" s="154"/>
    </row>
    <row r="67" spans="1:16">
      <c r="A67" s="153" t="s">
        <v>638</v>
      </c>
      <c r="B67" s="153"/>
      <c r="C67" s="153"/>
      <c r="D67" s="153"/>
      <c r="E67" s="153"/>
      <c r="F67" s="153"/>
      <c r="G67" s="153"/>
      <c r="H67" s="153"/>
      <c r="I67" s="153"/>
      <c r="J67" s="153"/>
      <c r="K67" s="153"/>
      <c r="L67" s="153"/>
      <c r="M67" s="153"/>
      <c r="N67" s="153"/>
      <c r="O67" s="153"/>
      <c r="P67" s="154"/>
    </row>
    <row r="68" spans="1:16">
      <c r="A68" s="40">
        <v>51</v>
      </c>
      <c r="B68" s="42"/>
      <c r="C68" s="44" t="s">
        <v>639</v>
      </c>
      <c r="D68" s="41" t="s">
        <v>53</v>
      </c>
      <c r="E68" s="43">
        <v>15</v>
      </c>
      <c r="F68" s="60"/>
      <c r="G68" s="60"/>
      <c r="H68" s="7"/>
      <c r="I68" s="7"/>
      <c r="J68" s="7"/>
      <c r="K68" s="7">
        <f t="shared" si="18"/>
        <v>0</v>
      </c>
      <c r="L68" s="7">
        <f t="shared" si="19"/>
        <v>0</v>
      </c>
      <c r="M68" s="7">
        <f t="shared" si="20"/>
        <v>0</v>
      </c>
      <c r="N68" s="7">
        <f t="shared" si="21"/>
        <v>0</v>
      </c>
      <c r="O68" s="7">
        <f t="shared" si="22"/>
        <v>0</v>
      </c>
      <c r="P68" s="7">
        <f t="shared" si="23"/>
        <v>0</v>
      </c>
    </row>
    <row r="69" spans="1:16">
      <c r="A69" s="40">
        <v>52</v>
      </c>
      <c r="B69" s="42"/>
      <c r="C69" s="44" t="s">
        <v>640</v>
      </c>
      <c r="D69" s="41" t="s">
        <v>53</v>
      </c>
      <c r="E69" s="43">
        <v>69</v>
      </c>
      <c r="F69" s="60"/>
      <c r="G69" s="60"/>
      <c r="H69" s="7"/>
      <c r="I69" s="7"/>
      <c r="J69" s="7"/>
      <c r="K69" s="7">
        <f t="shared" si="18"/>
        <v>0</v>
      </c>
      <c r="L69" s="7">
        <f t="shared" si="19"/>
        <v>0</v>
      </c>
      <c r="M69" s="7">
        <f t="shared" si="20"/>
        <v>0</v>
      </c>
      <c r="N69" s="7">
        <f t="shared" si="21"/>
        <v>0</v>
      </c>
      <c r="O69" s="7">
        <f t="shared" si="22"/>
        <v>0</v>
      </c>
      <c r="P69" s="7">
        <f t="shared" si="23"/>
        <v>0</v>
      </c>
    </row>
    <row r="70" spans="1:16">
      <c r="A70" s="40">
        <v>53</v>
      </c>
      <c r="B70" s="42"/>
      <c r="C70" s="44" t="s">
        <v>641</v>
      </c>
      <c r="D70" s="41" t="s">
        <v>53</v>
      </c>
      <c r="E70" s="43">
        <v>75</v>
      </c>
      <c r="F70" s="60"/>
      <c r="G70" s="60"/>
      <c r="H70" s="7"/>
      <c r="I70" s="7"/>
      <c r="J70" s="7"/>
      <c r="K70" s="7">
        <f t="shared" ref="K70:K101" si="36">SUM(H70:J70)</f>
        <v>0</v>
      </c>
      <c r="L70" s="7">
        <f t="shared" ref="L70:L101" si="37">ROUND(E70*F70,2)</f>
        <v>0</v>
      </c>
      <c r="M70" s="7">
        <f t="shared" ref="M70:M101" si="38">ROUND(E70*H70,2)</f>
        <v>0</v>
      </c>
      <c r="N70" s="7">
        <f t="shared" ref="N70:N101" si="39">ROUND(E70*I70,2)</f>
        <v>0</v>
      </c>
      <c r="O70" s="7">
        <f t="shared" ref="O70:O101" si="40">ROUND(E70*J70,2)</f>
        <v>0</v>
      </c>
      <c r="P70" s="7">
        <f t="shared" ref="P70:P101" si="41">SUM(M70:O70)</f>
        <v>0</v>
      </c>
    </row>
    <row r="71" spans="1:16">
      <c r="A71" s="40">
        <v>54</v>
      </c>
      <c r="B71" s="42"/>
      <c r="C71" s="44" t="s">
        <v>642</v>
      </c>
      <c r="D71" s="41" t="s">
        <v>53</v>
      </c>
      <c r="E71" s="43">
        <v>57</v>
      </c>
      <c r="F71" s="60"/>
      <c r="G71" s="60"/>
      <c r="H71" s="7"/>
      <c r="I71" s="7"/>
      <c r="J71" s="7"/>
      <c r="K71" s="7">
        <f t="shared" si="36"/>
        <v>0</v>
      </c>
      <c r="L71" s="7">
        <f t="shared" si="37"/>
        <v>0</v>
      </c>
      <c r="M71" s="7">
        <f t="shared" si="38"/>
        <v>0</v>
      </c>
      <c r="N71" s="7">
        <f t="shared" si="39"/>
        <v>0</v>
      </c>
      <c r="O71" s="7">
        <f t="shared" si="40"/>
        <v>0</v>
      </c>
      <c r="P71" s="7">
        <f t="shared" si="41"/>
        <v>0</v>
      </c>
    </row>
    <row r="72" spans="1:16">
      <c r="A72" s="40">
        <v>55</v>
      </c>
      <c r="B72" s="42"/>
      <c r="C72" s="44" t="s">
        <v>643</v>
      </c>
      <c r="D72" s="41" t="s">
        <v>186</v>
      </c>
      <c r="E72" s="43">
        <v>6</v>
      </c>
      <c r="F72" s="60"/>
      <c r="G72" s="60"/>
      <c r="H72" s="7"/>
      <c r="I72" s="70"/>
      <c r="J72" s="7"/>
      <c r="K72" s="7">
        <f t="shared" si="36"/>
        <v>0</v>
      </c>
      <c r="L72" s="7">
        <f t="shared" si="37"/>
        <v>0</v>
      </c>
      <c r="M72" s="7">
        <f t="shared" si="38"/>
        <v>0</v>
      </c>
      <c r="N72" s="7">
        <f t="shared" si="39"/>
        <v>0</v>
      </c>
      <c r="O72" s="7">
        <f t="shared" si="40"/>
        <v>0</v>
      </c>
      <c r="P72" s="7">
        <f t="shared" si="41"/>
        <v>0</v>
      </c>
    </row>
    <row r="73" spans="1:16">
      <c r="A73" s="40">
        <v>56</v>
      </c>
      <c r="B73" s="42"/>
      <c r="C73" s="44" t="s">
        <v>644</v>
      </c>
      <c r="D73" s="41" t="s">
        <v>186</v>
      </c>
      <c r="E73" s="43">
        <v>8</v>
      </c>
      <c r="F73" s="60"/>
      <c r="G73" s="60"/>
      <c r="H73" s="7"/>
      <c r="I73" s="70"/>
      <c r="J73" s="7"/>
      <c r="K73" s="7">
        <f t="shared" si="36"/>
        <v>0</v>
      </c>
      <c r="L73" s="7">
        <f t="shared" si="37"/>
        <v>0</v>
      </c>
      <c r="M73" s="7">
        <f t="shared" si="38"/>
        <v>0</v>
      </c>
      <c r="N73" s="7">
        <f t="shared" si="39"/>
        <v>0</v>
      </c>
      <c r="O73" s="7">
        <f t="shared" si="40"/>
        <v>0</v>
      </c>
      <c r="P73" s="7">
        <f t="shared" si="41"/>
        <v>0</v>
      </c>
    </row>
    <row r="74" spans="1:16">
      <c r="A74" s="40">
        <v>57</v>
      </c>
      <c r="B74" s="42"/>
      <c r="C74" s="44" t="s">
        <v>645</v>
      </c>
      <c r="D74" s="41" t="s">
        <v>186</v>
      </c>
      <c r="E74" s="43">
        <v>2</v>
      </c>
      <c r="F74" s="60"/>
      <c r="G74" s="60"/>
      <c r="H74" s="7"/>
      <c r="I74" s="70"/>
      <c r="J74" s="7"/>
      <c r="K74" s="7">
        <f t="shared" si="36"/>
        <v>0</v>
      </c>
      <c r="L74" s="7">
        <f t="shared" si="37"/>
        <v>0</v>
      </c>
      <c r="M74" s="7">
        <f t="shared" si="38"/>
        <v>0</v>
      </c>
      <c r="N74" s="7">
        <f t="shared" si="39"/>
        <v>0</v>
      </c>
      <c r="O74" s="7">
        <f t="shared" si="40"/>
        <v>0</v>
      </c>
      <c r="P74" s="7">
        <f t="shared" si="41"/>
        <v>0</v>
      </c>
    </row>
    <row r="75" spans="1:16">
      <c r="A75" s="40">
        <v>58</v>
      </c>
      <c r="B75" s="42"/>
      <c r="C75" s="44" t="s">
        <v>646</v>
      </c>
      <c r="D75" s="41" t="s">
        <v>186</v>
      </c>
      <c r="E75" s="43">
        <v>3</v>
      </c>
      <c r="F75" s="60"/>
      <c r="G75" s="60"/>
      <c r="H75" s="7"/>
      <c r="I75" s="70"/>
      <c r="J75" s="7"/>
      <c r="K75" s="7">
        <f t="shared" si="36"/>
        <v>0</v>
      </c>
      <c r="L75" s="7">
        <f t="shared" si="37"/>
        <v>0</v>
      </c>
      <c r="M75" s="7">
        <f t="shared" si="38"/>
        <v>0</v>
      </c>
      <c r="N75" s="7">
        <f t="shared" si="39"/>
        <v>0</v>
      </c>
      <c r="O75" s="7">
        <f t="shared" si="40"/>
        <v>0</v>
      </c>
      <c r="P75" s="7">
        <f t="shared" si="41"/>
        <v>0</v>
      </c>
    </row>
    <row r="76" spans="1:16">
      <c r="A76" s="40">
        <v>59</v>
      </c>
      <c r="B76" s="42"/>
      <c r="C76" s="44" t="s">
        <v>647</v>
      </c>
      <c r="D76" s="41" t="s">
        <v>186</v>
      </c>
      <c r="E76" s="43">
        <v>3</v>
      </c>
      <c r="F76" s="60"/>
      <c r="G76" s="60"/>
      <c r="H76" s="7"/>
      <c r="I76" s="70"/>
      <c r="J76" s="7"/>
      <c r="K76" s="7">
        <f t="shared" si="36"/>
        <v>0</v>
      </c>
      <c r="L76" s="7">
        <f t="shared" si="37"/>
        <v>0</v>
      </c>
      <c r="M76" s="7">
        <f t="shared" si="38"/>
        <v>0</v>
      </c>
      <c r="N76" s="7">
        <f t="shared" si="39"/>
        <v>0</v>
      </c>
      <c r="O76" s="7">
        <f t="shared" si="40"/>
        <v>0</v>
      </c>
      <c r="P76" s="7">
        <f t="shared" si="41"/>
        <v>0</v>
      </c>
    </row>
    <row r="77" spans="1:16">
      <c r="A77" s="40">
        <v>60</v>
      </c>
      <c r="B77" s="42"/>
      <c r="C77" s="44" t="s">
        <v>648</v>
      </c>
      <c r="D77" s="41" t="s">
        <v>186</v>
      </c>
      <c r="E77" s="43">
        <v>9</v>
      </c>
      <c r="F77" s="60"/>
      <c r="G77" s="60"/>
      <c r="H77" s="7"/>
      <c r="I77" s="7"/>
      <c r="J77" s="7"/>
      <c r="K77" s="7">
        <f t="shared" si="36"/>
        <v>0</v>
      </c>
      <c r="L77" s="7">
        <f t="shared" si="37"/>
        <v>0</v>
      </c>
      <c r="M77" s="7">
        <f t="shared" si="38"/>
        <v>0</v>
      </c>
      <c r="N77" s="7">
        <f t="shared" si="39"/>
        <v>0</v>
      </c>
      <c r="O77" s="7">
        <f t="shared" si="40"/>
        <v>0</v>
      </c>
      <c r="P77" s="7">
        <f t="shared" si="41"/>
        <v>0</v>
      </c>
    </row>
    <row r="78" spans="1:16">
      <c r="A78" s="40">
        <v>61</v>
      </c>
      <c r="B78" s="42"/>
      <c r="C78" s="44" t="s">
        <v>649</v>
      </c>
      <c r="D78" s="41" t="s">
        <v>186</v>
      </c>
      <c r="E78" s="43">
        <v>3</v>
      </c>
      <c r="F78" s="60"/>
      <c r="G78" s="60"/>
      <c r="H78" s="7"/>
      <c r="I78" s="7"/>
      <c r="J78" s="7"/>
      <c r="K78" s="7">
        <f t="shared" si="36"/>
        <v>0</v>
      </c>
      <c r="L78" s="7">
        <f t="shared" si="37"/>
        <v>0</v>
      </c>
      <c r="M78" s="7">
        <f t="shared" si="38"/>
        <v>0</v>
      </c>
      <c r="N78" s="7">
        <f t="shared" si="39"/>
        <v>0</v>
      </c>
      <c r="O78" s="7">
        <f t="shared" si="40"/>
        <v>0</v>
      </c>
      <c r="P78" s="7">
        <f t="shared" si="41"/>
        <v>0</v>
      </c>
    </row>
    <row r="79" spans="1:16">
      <c r="A79" s="40">
        <v>62</v>
      </c>
      <c r="B79" s="42"/>
      <c r="C79" s="44" t="s">
        <v>650</v>
      </c>
      <c r="D79" s="41" t="s">
        <v>186</v>
      </c>
      <c r="E79" s="43">
        <v>3</v>
      </c>
      <c r="F79" s="60"/>
      <c r="G79" s="60"/>
      <c r="H79" s="7"/>
      <c r="I79" s="7"/>
      <c r="J79" s="7"/>
      <c r="K79" s="7">
        <f t="shared" si="36"/>
        <v>0</v>
      </c>
      <c r="L79" s="7">
        <f t="shared" si="37"/>
        <v>0</v>
      </c>
      <c r="M79" s="7">
        <f t="shared" si="38"/>
        <v>0</v>
      </c>
      <c r="N79" s="7">
        <f t="shared" si="39"/>
        <v>0</v>
      </c>
      <c r="O79" s="7">
        <f t="shared" si="40"/>
        <v>0</v>
      </c>
      <c r="P79" s="7">
        <f t="shared" si="41"/>
        <v>0</v>
      </c>
    </row>
    <row r="80" spans="1:16">
      <c r="A80" s="40">
        <v>63</v>
      </c>
      <c r="B80" s="42"/>
      <c r="C80" s="44" t="s">
        <v>651</v>
      </c>
      <c r="D80" s="41" t="s">
        <v>186</v>
      </c>
      <c r="E80" s="43">
        <v>6</v>
      </c>
      <c r="F80" s="60"/>
      <c r="G80" s="60"/>
      <c r="H80" s="7"/>
      <c r="I80" s="7"/>
      <c r="J80" s="7"/>
      <c r="K80" s="7">
        <f t="shared" si="36"/>
        <v>0</v>
      </c>
      <c r="L80" s="7">
        <f t="shared" si="37"/>
        <v>0</v>
      </c>
      <c r="M80" s="7">
        <f t="shared" si="38"/>
        <v>0</v>
      </c>
      <c r="N80" s="7">
        <f t="shared" si="39"/>
        <v>0</v>
      </c>
      <c r="O80" s="7">
        <f t="shared" si="40"/>
        <v>0</v>
      </c>
      <c r="P80" s="7">
        <f t="shared" si="41"/>
        <v>0</v>
      </c>
    </row>
    <row r="81" spans="1:16">
      <c r="A81" s="40">
        <v>64</v>
      </c>
      <c r="B81" s="42"/>
      <c r="C81" s="44" t="s">
        <v>652</v>
      </c>
      <c r="D81" s="41" t="s">
        <v>53</v>
      </c>
      <c r="E81" s="43">
        <v>216</v>
      </c>
      <c r="F81" s="60"/>
      <c r="G81" s="60"/>
      <c r="H81" s="7"/>
      <c r="I81" s="7"/>
      <c r="J81" s="7"/>
      <c r="K81" s="7">
        <f t="shared" si="36"/>
        <v>0</v>
      </c>
      <c r="L81" s="7">
        <f t="shared" si="37"/>
        <v>0</v>
      </c>
      <c r="M81" s="7">
        <f t="shared" si="38"/>
        <v>0</v>
      </c>
      <c r="N81" s="7">
        <f t="shared" si="39"/>
        <v>0</v>
      </c>
      <c r="O81" s="7">
        <f t="shared" si="40"/>
        <v>0</v>
      </c>
      <c r="P81" s="7">
        <f t="shared" si="41"/>
        <v>0</v>
      </c>
    </row>
    <row r="82" spans="1:16">
      <c r="A82" s="40">
        <v>65</v>
      </c>
      <c r="B82" s="42"/>
      <c r="C82" s="44" t="s">
        <v>653</v>
      </c>
      <c r="D82" s="41" t="s">
        <v>53</v>
      </c>
      <c r="E82" s="43">
        <v>277</v>
      </c>
      <c r="F82" s="60"/>
      <c r="G82" s="60"/>
      <c r="H82" s="7"/>
      <c r="I82" s="7"/>
      <c r="J82" s="7"/>
      <c r="K82" s="7">
        <f t="shared" si="36"/>
        <v>0</v>
      </c>
      <c r="L82" s="7">
        <f t="shared" si="37"/>
        <v>0</v>
      </c>
      <c r="M82" s="7">
        <f t="shared" si="38"/>
        <v>0</v>
      </c>
      <c r="N82" s="7">
        <f t="shared" si="39"/>
        <v>0</v>
      </c>
      <c r="O82" s="7">
        <f t="shared" si="40"/>
        <v>0</v>
      </c>
      <c r="P82" s="7">
        <f t="shared" si="41"/>
        <v>0</v>
      </c>
    </row>
    <row r="83" spans="1:16">
      <c r="A83" s="40">
        <v>66</v>
      </c>
      <c r="B83" s="42"/>
      <c r="C83" s="44" t="s">
        <v>654</v>
      </c>
      <c r="D83" s="41" t="s">
        <v>48</v>
      </c>
      <c r="E83" s="43">
        <v>1</v>
      </c>
      <c r="F83" s="60"/>
      <c r="G83" s="60"/>
      <c r="H83" s="7"/>
      <c r="I83" s="7"/>
      <c r="J83" s="7"/>
      <c r="K83" s="7">
        <f t="shared" si="36"/>
        <v>0</v>
      </c>
      <c r="L83" s="7">
        <f t="shared" si="37"/>
        <v>0</v>
      </c>
      <c r="M83" s="7">
        <f t="shared" si="38"/>
        <v>0</v>
      </c>
      <c r="N83" s="7">
        <f t="shared" si="39"/>
        <v>0</v>
      </c>
      <c r="O83" s="7">
        <f t="shared" si="40"/>
        <v>0</v>
      </c>
      <c r="P83" s="7">
        <f t="shared" si="41"/>
        <v>0</v>
      </c>
    </row>
    <row r="84" spans="1:16">
      <c r="A84" s="153" t="s">
        <v>655</v>
      </c>
      <c r="B84" s="153"/>
      <c r="C84" s="153"/>
      <c r="D84" s="153"/>
      <c r="E84" s="153"/>
      <c r="F84" s="153"/>
      <c r="G84" s="153"/>
      <c r="H84" s="153"/>
      <c r="I84" s="153"/>
      <c r="J84" s="153"/>
      <c r="K84" s="153"/>
      <c r="L84" s="153"/>
      <c r="M84" s="153"/>
      <c r="N84" s="153"/>
      <c r="O84" s="153"/>
      <c r="P84" s="154"/>
    </row>
    <row r="85" spans="1:16">
      <c r="A85" s="40">
        <v>68</v>
      </c>
      <c r="B85" s="42"/>
      <c r="C85" s="44" t="s">
        <v>656</v>
      </c>
      <c r="D85" s="41" t="s">
        <v>53</v>
      </c>
      <c r="E85" s="43">
        <v>45</v>
      </c>
      <c r="F85" s="60"/>
      <c r="G85" s="60"/>
      <c r="H85" s="7"/>
      <c r="I85" s="7"/>
      <c r="J85" s="7"/>
      <c r="K85" s="7">
        <f t="shared" si="36"/>
        <v>0</v>
      </c>
      <c r="L85" s="7">
        <f t="shared" si="37"/>
        <v>0</v>
      </c>
      <c r="M85" s="7">
        <f t="shared" si="38"/>
        <v>0</v>
      </c>
      <c r="N85" s="7">
        <f t="shared" si="39"/>
        <v>0</v>
      </c>
      <c r="O85" s="7">
        <f t="shared" si="40"/>
        <v>0</v>
      </c>
      <c r="P85" s="7">
        <f t="shared" si="41"/>
        <v>0</v>
      </c>
    </row>
    <row r="86" spans="1:16">
      <c r="A86" s="40">
        <v>69</v>
      </c>
      <c r="B86" s="42"/>
      <c r="C86" s="44" t="s">
        <v>657</v>
      </c>
      <c r="D86" s="41" t="s">
        <v>53</v>
      </c>
      <c r="E86" s="43">
        <v>240</v>
      </c>
      <c r="F86" s="60"/>
      <c r="G86" s="60"/>
      <c r="H86" s="7"/>
      <c r="I86" s="7"/>
      <c r="J86" s="7"/>
      <c r="K86" s="7">
        <f t="shared" si="36"/>
        <v>0</v>
      </c>
      <c r="L86" s="7">
        <f t="shared" si="37"/>
        <v>0</v>
      </c>
      <c r="M86" s="7">
        <f t="shared" si="38"/>
        <v>0</v>
      </c>
      <c r="N86" s="7">
        <f t="shared" si="39"/>
        <v>0</v>
      </c>
      <c r="O86" s="7">
        <f t="shared" si="40"/>
        <v>0</v>
      </c>
      <c r="P86" s="7">
        <f t="shared" si="41"/>
        <v>0</v>
      </c>
    </row>
    <row r="87" spans="1:16">
      <c r="A87" s="40">
        <v>70</v>
      </c>
      <c r="B87" s="42"/>
      <c r="C87" s="44" t="s">
        <v>658</v>
      </c>
      <c r="D87" s="41" t="s">
        <v>53</v>
      </c>
      <c r="E87" s="43">
        <v>30</v>
      </c>
      <c r="F87" s="60"/>
      <c r="G87" s="60"/>
      <c r="H87" s="7"/>
      <c r="I87" s="7"/>
      <c r="J87" s="7"/>
      <c r="K87" s="7">
        <f t="shared" si="36"/>
        <v>0</v>
      </c>
      <c r="L87" s="7">
        <f t="shared" si="37"/>
        <v>0</v>
      </c>
      <c r="M87" s="7">
        <f t="shared" si="38"/>
        <v>0</v>
      </c>
      <c r="N87" s="7">
        <f t="shared" si="39"/>
        <v>0</v>
      </c>
      <c r="O87" s="7">
        <f t="shared" si="40"/>
        <v>0</v>
      </c>
      <c r="P87" s="7">
        <f t="shared" si="41"/>
        <v>0</v>
      </c>
    </row>
    <row r="88" spans="1:16" ht="47.25">
      <c r="A88" s="40">
        <v>71</v>
      </c>
      <c r="B88" s="42"/>
      <c r="C88" s="93" t="s">
        <v>659</v>
      </c>
      <c r="D88" s="41" t="s">
        <v>53</v>
      </c>
      <c r="E88" s="43">
        <v>20</v>
      </c>
      <c r="F88" s="60"/>
      <c r="G88" s="60"/>
      <c r="H88" s="7"/>
      <c r="I88" s="7"/>
      <c r="J88" s="7"/>
      <c r="K88" s="7">
        <f t="shared" si="36"/>
        <v>0</v>
      </c>
      <c r="L88" s="7">
        <f t="shared" si="37"/>
        <v>0</v>
      </c>
      <c r="M88" s="7">
        <f t="shared" si="38"/>
        <v>0</v>
      </c>
      <c r="N88" s="7">
        <f t="shared" si="39"/>
        <v>0</v>
      </c>
      <c r="O88" s="7">
        <f t="shared" si="40"/>
        <v>0</v>
      </c>
      <c r="P88" s="7">
        <f t="shared" si="41"/>
        <v>0</v>
      </c>
    </row>
    <row r="89" spans="1:16">
      <c r="A89" s="40">
        <v>72</v>
      </c>
      <c r="B89" s="42"/>
      <c r="C89" s="44" t="s">
        <v>646</v>
      </c>
      <c r="D89" s="41" t="s">
        <v>186</v>
      </c>
      <c r="E89" s="43">
        <v>3</v>
      </c>
      <c r="F89" s="60"/>
      <c r="G89" s="60"/>
      <c r="H89" s="7"/>
      <c r="I89" s="70"/>
      <c r="J89" s="7"/>
      <c r="K89" s="7">
        <f t="shared" si="36"/>
        <v>0</v>
      </c>
      <c r="L89" s="7">
        <f t="shared" si="37"/>
        <v>0</v>
      </c>
      <c r="M89" s="7">
        <f t="shared" si="38"/>
        <v>0</v>
      </c>
      <c r="N89" s="7">
        <f t="shared" si="39"/>
        <v>0</v>
      </c>
      <c r="O89" s="7">
        <f t="shared" si="40"/>
        <v>0</v>
      </c>
      <c r="P89" s="7">
        <f t="shared" si="41"/>
        <v>0</v>
      </c>
    </row>
    <row r="90" spans="1:16">
      <c r="A90" s="40">
        <v>73</v>
      </c>
      <c r="B90" s="42"/>
      <c r="C90" s="44" t="s">
        <v>645</v>
      </c>
      <c r="D90" s="41" t="s">
        <v>186</v>
      </c>
      <c r="E90" s="43">
        <v>8</v>
      </c>
      <c r="F90" s="60"/>
      <c r="G90" s="60"/>
      <c r="H90" s="7"/>
      <c r="I90" s="70"/>
      <c r="J90" s="7"/>
      <c r="K90" s="7">
        <f t="shared" ref="K90" si="42">SUM(H90:J90)</f>
        <v>0</v>
      </c>
      <c r="L90" s="7">
        <f t="shared" ref="L90" si="43">ROUND(E90*F90,2)</f>
        <v>0</v>
      </c>
      <c r="M90" s="7">
        <f t="shared" ref="M90" si="44">ROUND(E90*H90,2)</f>
        <v>0</v>
      </c>
      <c r="N90" s="7">
        <f t="shared" ref="N90" si="45">ROUND(E90*I90,2)</f>
        <v>0</v>
      </c>
      <c r="O90" s="7">
        <f t="shared" ref="O90" si="46">ROUND(E90*J90,2)</f>
        <v>0</v>
      </c>
      <c r="P90" s="7">
        <f t="shared" ref="P90" si="47">SUM(M90:O90)</f>
        <v>0</v>
      </c>
    </row>
    <row r="91" spans="1:16">
      <c r="A91" s="40">
        <v>74</v>
      </c>
      <c r="B91" s="42"/>
      <c r="C91" s="44" t="s">
        <v>660</v>
      </c>
      <c r="D91" s="41" t="s">
        <v>186</v>
      </c>
      <c r="E91" s="43">
        <v>6</v>
      </c>
      <c r="F91" s="60"/>
      <c r="G91" s="60"/>
      <c r="H91" s="7"/>
      <c r="I91" s="70"/>
      <c r="J91" s="7"/>
      <c r="K91" s="7">
        <f t="shared" si="36"/>
        <v>0</v>
      </c>
      <c r="L91" s="7">
        <f t="shared" si="37"/>
        <v>0</v>
      </c>
      <c r="M91" s="7">
        <f t="shared" si="38"/>
        <v>0</v>
      </c>
      <c r="N91" s="7">
        <f t="shared" si="39"/>
        <v>0</v>
      </c>
      <c r="O91" s="7">
        <f t="shared" si="40"/>
        <v>0</v>
      </c>
      <c r="P91" s="7">
        <f t="shared" si="41"/>
        <v>0</v>
      </c>
    </row>
    <row r="92" spans="1:16">
      <c r="A92" s="40">
        <v>75</v>
      </c>
      <c r="B92" s="42"/>
      <c r="C92" s="44" t="s">
        <v>661</v>
      </c>
      <c r="D92" s="41" t="s">
        <v>186</v>
      </c>
      <c r="E92" s="43">
        <v>2</v>
      </c>
      <c r="F92" s="60"/>
      <c r="G92" s="60"/>
      <c r="H92" s="7"/>
      <c r="I92" s="70"/>
      <c r="J92" s="7"/>
      <c r="K92" s="7">
        <f t="shared" si="36"/>
        <v>0</v>
      </c>
      <c r="L92" s="7">
        <f t="shared" si="37"/>
        <v>0</v>
      </c>
      <c r="M92" s="7">
        <f t="shared" si="38"/>
        <v>0</v>
      </c>
      <c r="N92" s="7">
        <f t="shared" si="39"/>
        <v>0</v>
      </c>
      <c r="O92" s="7">
        <f t="shared" si="40"/>
        <v>0</v>
      </c>
      <c r="P92" s="7">
        <f t="shared" si="41"/>
        <v>0</v>
      </c>
    </row>
    <row r="93" spans="1:16">
      <c r="A93" s="40">
        <v>76</v>
      </c>
      <c r="B93" s="42"/>
      <c r="C93" s="44" t="s">
        <v>647</v>
      </c>
      <c r="D93" s="41" t="s">
        <v>186</v>
      </c>
      <c r="E93" s="43">
        <v>1</v>
      </c>
      <c r="F93" s="60"/>
      <c r="G93" s="60"/>
      <c r="H93" s="7"/>
      <c r="I93" s="7"/>
      <c r="J93" s="7"/>
      <c r="K93" s="7">
        <f t="shared" si="36"/>
        <v>0</v>
      </c>
      <c r="L93" s="7">
        <f t="shared" si="37"/>
        <v>0</v>
      </c>
      <c r="M93" s="7">
        <f t="shared" si="38"/>
        <v>0</v>
      </c>
      <c r="N93" s="7">
        <f t="shared" si="39"/>
        <v>0</v>
      </c>
      <c r="O93" s="7">
        <f t="shared" si="40"/>
        <v>0</v>
      </c>
      <c r="P93" s="7">
        <f t="shared" si="41"/>
        <v>0</v>
      </c>
    </row>
    <row r="94" spans="1:16">
      <c r="A94" s="40">
        <v>77</v>
      </c>
      <c r="B94" s="42"/>
      <c r="C94" s="44" t="s">
        <v>662</v>
      </c>
      <c r="D94" s="41" t="s">
        <v>186</v>
      </c>
      <c r="E94" s="43">
        <v>1</v>
      </c>
      <c r="F94" s="60"/>
      <c r="G94" s="60"/>
      <c r="H94" s="7"/>
      <c r="I94" s="7"/>
      <c r="J94" s="7"/>
      <c r="K94" s="7">
        <f t="shared" si="36"/>
        <v>0</v>
      </c>
      <c r="L94" s="7">
        <f t="shared" si="37"/>
        <v>0</v>
      </c>
      <c r="M94" s="7">
        <f t="shared" si="38"/>
        <v>0</v>
      </c>
      <c r="N94" s="7">
        <f t="shared" si="39"/>
        <v>0</v>
      </c>
      <c r="O94" s="7">
        <f t="shared" si="40"/>
        <v>0</v>
      </c>
      <c r="P94" s="7">
        <f t="shared" si="41"/>
        <v>0</v>
      </c>
    </row>
    <row r="95" spans="1:16">
      <c r="A95" s="40">
        <v>78</v>
      </c>
      <c r="B95" s="42"/>
      <c r="C95" s="44" t="s">
        <v>649</v>
      </c>
      <c r="D95" s="41" t="s">
        <v>186</v>
      </c>
      <c r="E95" s="43">
        <v>2</v>
      </c>
      <c r="F95" s="60"/>
      <c r="G95" s="60"/>
      <c r="H95" s="7"/>
      <c r="I95" s="7"/>
      <c r="J95" s="7"/>
      <c r="K95" s="7">
        <f t="shared" si="36"/>
        <v>0</v>
      </c>
      <c r="L95" s="7">
        <f t="shared" si="37"/>
        <v>0</v>
      </c>
      <c r="M95" s="7">
        <f t="shared" si="38"/>
        <v>0</v>
      </c>
      <c r="N95" s="7">
        <f t="shared" si="39"/>
        <v>0</v>
      </c>
      <c r="O95" s="7">
        <f t="shared" si="40"/>
        <v>0</v>
      </c>
      <c r="P95" s="7">
        <f t="shared" si="41"/>
        <v>0</v>
      </c>
    </row>
    <row r="96" spans="1:16">
      <c r="A96" s="40">
        <v>79</v>
      </c>
      <c r="B96" s="42"/>
      <c r="C96" s="44" t="s">
        <v>650</v>
      </c>
      <c r="D96" s="41" t="s">
        <v>186</v>
      </c>
      <c r="E96" s="43">
        <v>2</v>
      </c>
      <c r="F96" s="60"/>
      <c r="G96" s="60"/>
      <c r="H96" s="7"/>
      <c r="I96" s="7"/>
      <c r="J96" s="7"/>
      <c r="K96" s="7">
        <f t="shared" si="36"/>
        <v>0</v>
      </c>
      <c r="L96" s="7">
        <f t="shared" si="37"/>
        <v>0</v>
      </c>
      <c r="M96" s="7">
        <f t="shared" si="38"/>
        <v>0</v>
      </c>
      <c r="N96" s="7">
        <f t="shared" si="39"/>
        <v>0</v>
      </c>
      <c r="O96" s="7">
        <f t="shared" si="40"/>
        <v>0</v>
      </c>
      <c r="P96" s="7">
        <f t="shared" si="41"/>
        <v>0</v>
      </c>
    </row>
    <row r="97" spans="1:16">
      <c r="A97" s="40">
        <v>80</v>
      </c>
      <c r="B97" s="42"/>
      <c r="C97" s="44" t="s">
        <v>663</v>
      </c>
      <c r="D97" s="41" t="s">
        <v>187</v>
      </c>
      <c r="E97" s="43">
        <v>1</v>
      </c>
      <c r="F97" s="60"/>
      <c r="G97" s="60"/>
      <c r="H97" s="7"/>
      <c r="I97" s="7"/>
      <c r="J97" s="7"/>
      <c r="K97" s="7">
        <f t="shared" si="36"/>
        <v>0</v>
      </c>
      <c r="L97" s="7">
        <f t="shared" si="37"/>
        <v>0</v>
      </c>
      <c r="M97" s="7">
        <f t="shared" si="38"/>
        <v>0</v>
      </c>
      <c r="N97" s="7">
        <f t="shared" si="39"/>
        <v>0</v>
      </c>
      <c r="O97" s="7">
        <f t="shared" si="40"/>
        <v>0</v>
      </c>
      <c r="P97" s="7">
        <f t="shared" si="41"/>
        <v>0</v>
      </c>
    </row>
    <row r="98" spans="1:16">
      <c r="A98" s="40">
        <v>81</v>
      </c>
      <c r="B98" s="42"/>
      <c r="C98" s="44" t="s">
        <v>651</v>
      </c>
      <c r="D98" s="41" t="s">
        <v>186</v>
      </c>
      <c r="E98" s="43">
        <v>2</v>
      </c>
      <c r="F98" s="60"/>
      <c r="G98" s="60"/>
      <c r="H98" s="7"/>
      <c r="I98" s="7"/>
      <c r="J98" s="7"/>
      <c r="K98" s="7">
        <f t="shared" si="36"/>
        <v>0</v>
      </c>
      <c r="L98" s="7">
        <f t="shared" si="37"/>
        <v>0</v>
      </c>
      <c r="M98" s="7">
        <f t="shared" si="38"/>
        <v>0</v>
      </c>
      <c r="N98" s="7">
        <f t="shared" si="39"/>
        <v>0</v>
      </c>
      <c r="O98" s="7">
        <f t="shared" si="40"/>
        <v>0</v>
      </c>
      <c r="P98" s="7">
        <f t="shared" si="41"/>
        <v>0</v>
      </c>
    </row>
    <row r="99" spans="1:16">
      <c r="A99" s="40">
        <v>82</v>
      </c>
      <c r="B99" s="42"/>
      <c r="C99" s="44" t="s">
        <v>652</v>
      </c>
      <c r="D99" s="41" t="s">
        <v>186</v>
      </c>
      <c r="E99" s="43">
        <v>315</v>
      </c>
      <c r="F99" s="60"/>
      <c r="G99" s="60"/>
      <c r="H99" s="7"/>
      <c r="I99" s="7"/>
      <c r="J99" s="7"/>
      <c r="K99" s="7">
        <f t="shared" si="36"/>
        <v>0</v>
      </c>
      <c r="L99" s="7">
        <f t="shared" si="37"/>
        <v>0</v>
      </c>
      <c r="M99" s="7">
        <f t="shared" si="38"/>
        <v>0</v>
      </c>
      <c r="N99" s="7">
        <f t="shared" si="39"/>
        <v>0</v>
      </c>
      <c r="O99" s="7">
        <f t="shared" si="40"/>
        <v>0</v>
      </c>
      <c r="P99" s="7">
        <f t="shared" si="41"/>
        <v>0</v>
      </c>
    </row>
    <row r="100" spans="1:16">
      <c r="A100" s="40">
        <v>83</v>
      </c>
      <c r="B100" s="42"/>
      <c r="C100" s="44" t="s">
        <v>648</v>
      </c>
      <c r="D100" s="41" t="s">
        <v>186</v>
      </c>
      <c r="E100" s="43">
        <v>3</v>
      </c>
      <c r="F100" s="60"/>
      <c r="G100" s="60"/>
      <c r="H100" s="7"/>
      <c r="I100" s="7"/>
      <c r="J100" s="7"/>
      <c r="K100" s="7">
        <f t="shared" si="36"/>
        <v>0</v>
      </c>
      <c r="L100" s="7">
        <f t="shared" si="37"/>
        <v>0</v>
      </c>
      <c r="M100" s="7">
        <f t="shared" si="38"/>
        <v>0</v>
      </c>
      <c r="N100" s="7">
        <f t="shared" si="39"/>
        <v>0</v>
      </c>
      <c r="O100" s="7">
        <f t="shared" si="40"/>
        <v>0</v>
      </c>
      <c r="P100" s="7">
        <f t="shared" si="41"/>
        <v>0</v>
      </c>
    </row>
    <row r="101" spans="1:16">
      <c r="A101" s="40">
        <v>84</v>
      </c>
      <c r="B101" s="42"/>
      <c r="C101" s="44" t="s">
        <v>654</v>
      </c>
      <c r="D101" s="41" t="s">
        <v>48</v>
      </c>
      <c r="E101" s="43">
        <v>1</v>
      </c>
      <c r="F101" s="60"/>
      <c r="G101" s="60"/>
      <c r="H101" s="7"/>
      <c r="I101" s="7"/>
      <c r="J101" s="7"/>
      <c r="K101" s="7">
        <f t="shared" si="36"/>
        <v>0</v>
      </c>
      <c r="L101" s="7">
        <f t="shared" si="37"/>
        <v>0</v>
      </c>
      <c r="M101" s="7">
        <f t="shared" si="38"/>
        <v>0</v>
      </c>
      <c r="N101" s="7">
        <f t="shared" si="39"/>
        <v>0</v>
      </c>
      <c r="O101" s="7">
        <f t="shared" si="40"/>
        <v>0</v>
      </c>
      <c r="P101" s="7">
        <f t="shared" si="41"/>
        <v>0</v>
      </c>
    </row>
    <row r="102" spans="1:16">
      <c r="A102" s="153" t="s">
        <v>676</v>
      </c>
      <c r="B102" s="153"/>
      <c r="C102" s="153"/>
      <c r="D102" s="153"/>
      <c r="E102" s="153"/>
      <c r="F102" s="153"/>
      <c r="G102" s="153"/>
      <c r="H102" s="153"/>
      <c r="I102" s="153"/>
      <c r="J102" s="153"/>
      <c r="K102" s="153"/>
      <c r="L102" s="153"/>
      <c r="M102" s="153"/>
      <c r="N102" s="153"/>
      <c r="O102" s="153"/>
      <c r="P102" s="154"/>
    </row>
    <row r="103" spans="1:16">
      <c r="A103" s="40">
        <v>86</v>
      </c>
      <c r="B103" s="42"/>
      <c r="C103" s="44" t="s">
        <v>782</v>
      </c>
      <c r="D103" s="41" t="s">
        <v>53</v>
      </c>
      <c r="E103" s="43">
        <v>53</v>
      </c>
      <c r="F103" s="60"/>
      <c r="G103" s="60"/>
      <c r="H103" s="7"/>
      <c r="I103" s="7"/>
      <c r="J103" s="7"/>
      <c r="K103" s="7">
        <f t="shared" ref="K103:K118" si="48">SUM(H103:J103)</f>
        <v>0</v>
      </c>
      <c r="L103" s="7">
        <f t="shared" ref="L103:L118" si="49">ROUND(E103*F103,2)</f>
        <v>0</v>
      </c>
      <c r="M103" s="7">
        <f t="shared" ref="M103:M118" si="50">ROUND(E103*H103,2)</f>
        <v>0</v>
      </c>
      <c r="N103" s="7">
        <f t="shared" ref="N103:N118" si="51">ROUND(E103*I103,2)</f>
        <v>0</v>
      </c>
      <c r="O103" s="7">
        <f t="shared" ref="O103:O118" si="52">ROUND(E103*J103,2)</f>
        <v>0</v>
      </c>
      <c r="P103" s="7">
        <f t="shared" ref="P103:P118" si="53">SUM(M103:O103)</f>
        <v>0</v>
      </c>
    </row>
    <row r="104" spans="1:16">
      <c r="A104" s="40">
        <v>87</v>
      </c>
      <c r="B104" s="42"/>
      <c r="C104" s="44" t="s">
        <v>664</v>
      </c>
      <c r="D104" s="41" t="s">
        <v>53</v>
      </c>
      <c r="E104" s="43">
        <v>5</v>
      </c>
      <c r="F104" s="60"/>
      <c r="G104" s="60"/>
      <c r="H104" s="7"/>
      <c r="I104" s="7"/>
      <c r="J104" s="7"/>
      <c r="K104" s="7">
        <f t="shared" ref="K104" si="54">SUM(H104:J104)</f>
        <v>0</v>
      </c>
      <c r="L104" s="7">
        <f t="shared" ref="L104" si="55">ROUND(E104*F104,2)</f>
        <v>0</v>
      </c>
      <c r="M104" s="7">
        <f t="shared" ref="M104" si="56">ROUND(E104*H104,2)</f>
        <v>0</v>
      </c>
      <c r="N104" s="7">
        <f t="shared" ref="N104" si="57">ROUND(E104*I104,2)</f>
        <v>0</v>
      </c>
      <c r="O104" s="7">
        <f t="shared" ref="O104" si="58">ROUND(E104*J104,2)</f>
        <v>0</v>
      </c>
      <c r="P104" s="7">
        <f t="shared" ref="P104" si="59">SUM(M104:O104)</f>
        <v>0</v>
      </c>
    </row>
    <row r="105" spans="1:16">
      <c r="A105" s="40">
        <v>88</v>
      </c>
      <c r="B105" s="42"/>
      <c r="C105" s="44" t="s">
        <v>665</v>
      </c>
      <c r="D105" s="41" t="s">
        <v>53</v>
      </c>
      <c r="E105" s="43">
        <v>50</v>
      </c>
      <c r="F105" s="60"/>
      <c r="G105" s="60"/>
      <c r="H105" s="7"/>
      <c r="I105" s="7"/>
      <c r="J105" s="7"/>
      <c r="K105" s="7">
        <f t="shared" si="48"/>
        <v>0</v>
      </c>
      <c r="L105" s="7">
        <f t="shared" si="49"/>
        <v>0</v>
      </c>
      <c r="M105" s="7">
        <f t="shared" si="50"/>
        <v>0</v>
      </c>
      <c r="N105" s="7">
        <f t="shared" si="51"/>
        <v>0</v>
      </c>
      <c r="O105" s="7">
        <f t="shared" si="52"/>
        <v>0</v>
      </c>
      <c r="P105" s="7">
        <f t="shared" si="53"/>
        <v>0</v>
      </c>
    </row>
    <row r="106" spans="1:16">
      <c r="A106" s="40">
        <v>89</v>
      </c>
      <c r="B106" s="42"/>
      <c r="C106" s="44" t="s">
        <v>666</v>
      </c>
      <c r="D106" s="41" t="s">
        <v>53</v>
      </c>
      <c r="E106" s="43">
        <v>175</v>
      </c>
      <c r="F106" s="60"/>
      <c r="G106" s="60"/>
      <c r="H106" s="7"/>
      <c r="I106" s="7"/>
      <c r="J106" s="7"/>
      <c r="K106" s="7">
        <f t="shared" si="48"/>
        <v>0</v>
      </c>
      <c r="L106" s="7">
        <f t="shared" si="49"/>
        <v>0</v>
      </c>
      <c r="M106" s="7">
        <f t="shared" si="50"/>
        <v>0</v>
      </c>
      <c r="N106" s="7">
        <f t="shared" si="51"/>
        <v>0</v>
      </c>
      <c r="O106" s="7">
        <f t="shared" si="52"/>
        <v>0</v>
      </c>
      <c r="P106" s="7">
        <f t="shared" si="53"/>
        <v>0</v>
      </c>
    </row>
    <row r="107" spans="1:16">
      <c r="A107" s="40">
        <v>90</v>
      </c>
      <c r="B107" s="42"/>
      <c r="C107" s="44" t="s">
        <v>667</v>
      </c>
      <c r="D107" s="41" t="s">
        <v>186</v>
      </c>
      <c r="E107" s="43">
        <v>1</v>
      </c>
      <c r="F107" s="60"/>
      <c r="G107" s="60"/>
      <c r="H107" s="7"/>
      <c r="I107" s="7"/>
      <c r="J107" s="7"/>
      <c r="K107" s="7">
        <f t="shared" si="48"/>
        <v>0</v>
      </c>
      <c r="L107" s="7">
        <f t="shared" si="49"/>
        <v>0</v>
      </c>
      <c r="M107" s="7">
        <f t="shared" si="50"/>
        <v>0</v>
      </c>
      <c r="N107" s="7">
        <f t="shared" si="51"/>
        <v>0</v>
      </c>
      <c r="O107" s="7">
        <f t="shared" si="52"/>
        <v>0</v>
      </c>
      <c r="P107" s="7">
        <f t="shared" si="53"/>
        <v>0</v>
      </c>
    </row>
    <row r="108" spans="1:16">
      <c r="A108" s="40">
        <v>91</v>
      </c>
      <c r="B108" s="42"/>
      <c r="C108" s="44" t="s">
        <v>668</v>
      </c>
      <c r="D108" s="41" t="s">
        <v>186</v>
      </c>
      <c r="E108" s="43">
        <v>50</v>
      </c>
      <c r="F108" s="60"/>
      <c r="G108" s="60"/>
      <c r="H108" s="7"/>
      <c r="I108" s="7"/>
      <c r="J108" s="7"/>
      <c r="K108" s="7">
        <f t="shared" si="48"/>
        <v>0</v>
      </c>
      <c r="L108" s="7">
        <f t="shared" si="49"/>
        <v>0</v>
      </c>
      <c r="M108" s="7">
        <f t="shared" si="50"/>
        <v>0</v>
      </c>
      <c r="N108" s="7">
        <f t="shared" si="51"/>
        <v>0</v>
      </c>
      <c r="O108" s="7">
        <f t="shared" si="52"/>
        <v>0</v>
      </c>
      <c r="P108" s="7">
        <f t="shared" si="53"/>
        <v>0</v>
      </c>
    </row>
    <row r="109" spans="1:16">
      <c r="A109" s="40">
        <v>92</v>
      </c>
      <c r="B109" s="42"/>
      <c r="C109" s="44" t="s">
        <v>669</v>
      </c>
      <c r="D109" s="41" t="s">
        <v>186</v>
      </c>
      <c r="E109" s="43">
        <v>5</v>
      </c>
      <c r="F109" s="60"/>
      <c r="G109" s="60"/>
      <c r="H109" s="7"/>
      <c r="I109" s="7"/>
      <c r="J109" s="7"/>
      <c r="K109" s="7">
        <f t="shared" si="48"/>
        <v>0</v>
      </c>
      <c r="L109" s="7">
        <f t="shared" si="49"/>
        <v>0</v>
      </c>
      <c r="M109" s="7">
        <f t="shared" si="50"/>
        <v>0</v>
      </c>
      <c r="N109" s="7">
        <f t="shared" si="51"/>
        <v>0</v>
      </c>
      <c r="O109" s="7">
        <f t="shared" si="52"/>
        <v>0</v>
      </c>
      <c r="P109" s="7">
        <f t="shared" si="53"/>
        <v>0</v>
      </c>
    </row>
    <row r="110" spans="1:16">
      <c r="A110" s="40">
        <v>93</v>
      </c>
      <c r="B110" s="42"/>
      <c r="C110" s="44" t="s">
        <v>783</v>
      </c>
      <c r="D110" s="41" t="s">
        <v>186</v>
      </c>
      <c r="E110" s="43">
        <v>2</v>
      </c>
      <c r="F110" s="60"/>
      <c r="G110" s="60"/>
      <c r="H110" s="7"/>
      <c r="I110" s="7"/>
      <c r="J110" s="7"/>
      <c r="K110" s="7">
        <f t="shared" ref="K110" si="60">SUM(H110:J110)</f>
        <v>0</v>
      </c>
      <c r="L110" s="7">
        <f t="shared" ref="L110" si="61">ROUND(E110*F110,2)</f>
        <v>0</v>
      </c>
      <c r="M110" s="7">
        <f t="shared" ref="M110" si="62">ROUND(E110*H110,2)</f>
        <v>0</v>
      </c>
      <c r="N110" s="7">
        <f t="shared" ref="N110" si="63">ROUND(E110*I110,2)</f>
        <v>0</v>
      </c>
      <c r="O110" s="7">
        <f t="shared" ref="O110" si="64">ROUND(E110*J110,2)</f>
        <v>0</v>
      </c>
      <c r="P110" s="7">
        <f t="shared" ref="P110" si="65">SUM(M110:O110)</f>
        <v>0</v>
      </c>
    </row>
    <row r="111" spans="1:16">
      <c r="A111" s="40">
        <v>94</v>
      </c>
      <c r="B111" s="42"/>
      <c r="C111" s="44" t="s">
        <v>784</v>
      </c>
      <c r="D111" s="41" t="s">
        <v>186</v>
      </c>
      <c r="E111" s="43">
        <v>80</v>
      </c>
      <c r="F111" s="60"/>
      <c r="G111" s="60"/>
      <c r="H111" s="7"/>
      <c r="I111" s="7"/>
      <c r="J111" s="7"/>
      <c r="K111" s="7">
        <f t="shared" ref="K111:K112" si="66">SUM(H111:J111)</f>
        <v>0</v>
      </c>
      <c r="L111" s="7">
        <f t="shared" ref="L111:L112" si="67">ROUND(E111*F111,2)</f>
        <v>0</v>
      </c>
      <c r="M111" s="7">
        <f t="shared" ref="M111:M112" si="68">ROUND(E111*H111,2)</f>
        <v>0</v>
      </c>
      <c r="N111" s="7">
        <f t="shared" ref="N111:N112" si="69">ROUND(E111*I111,2)</f>
        <v>0</v>
      </c>
      <c r="O111" s="7">
        <f t="shared" ref="O111:O112" si="70">ROUND(E111*J111,2)</f>
        <v>0</v>
      </c>
      <c r="P111" s="7">
        <f t="shared" ref="P111:P112" si="71">SUM(M111:O111)</f>
        <v>0</v>
      </c>
    </row>
    <row r="112" spans="1:16">
      <c r="A112" s="40">
        <v>95</v>
      </c>
      <c r="B112" s="42"/>
      <c r="C112" s="44" t="s">
        <v>785</v>
      </c>
      <c r="D112" s="41" t="s">
        <v>186</v>
      </c>
      <c r="E112" s="43">
        <v>80</v>
      </c>
      <c r="F112" s="60"/>
      <c r="G112" s="60"/>
      <c r="H112" s="7"/>
      <c r="I112" s="7"/>
      <c r="J112" s="7"/>
      <c r="K112" s="7">
        <f t="shared" si="66"/>
        <v>0</v>
      </c>
      <c r="L112" s="7">
        <f t="shared" si="67"/>
        <v>0</v>
      </c>
      <c r="M112" s="7">
        <f t="shared" si="68"/>
        <v>0</v>
      </c>
      <c r="N112" s="7">
        <f t="shared" si="69"/>
        <v>0</v>
      </c>
      <c r="O112" s="7">
        <f t="shared" si="70"/>
        <v>0</v>
      </c>
      <c r="P112" s="7">
        <f t="shared" si="71"/>
        <v>0</v>
      </c>
    </row>
    <row r="113" spans="1:16">
      <c r="A113" s="40">
        <v>96</v>
      </c>
      <c r="B113" s="42"/>
      <c r="C113" s="44" t="s">
        <v>670</v>
      </c>
      <c r="D113" s="41" t="s">
        <v>677</v>
      </c>
      <c r="E113" s="43">
        <v>39</v>
      </c>
      <c r="F113" s="60"/>
      <c r="G113" s="60"/>
      <c r="H113" s="7"/>
      <c r="I113" s="7"/>
      <c r="J113" s="7"/>
      <c r="K113" s="7">
        <f t="shared" si="48"/>
        <v>0</v>
      </c>
      <c r="L113" s="7">
        <f t="shared" si="49"/>
        <v>0</v>
      </c>
      <c r="M113" s="7">
        <f t="shared" si="50"/>
        <v>0</v>
      </c>
      <c r="N113" s="7">
        <f t="shared" si="51"/>
        <v>0</v>
      </c>
      <c r="O113" s="7">
        <f t="shared" si="52"/>
        <v>0</v>
      </c>
      <c r="P113" s="7">
        <f t="shared" si="53"/>
        <v>0</v>
      </c>
    </row>
    <row r="114" spans="1:16">
      <c r="A114" s="40">
        <v>97</v>
      </c>
      <c r="B114" s="42"/>
      <c r="C114" s="44" t="s">
        <v>671</v>
      </c>
      <c r="D114" s="41" t="s">
        <v>678</v>
      </c>
      <c r="E114" s="43">
        <v>7</v>
      </c>
      <c r="F114" s="60"/>
      <c r="G114" s="60"/>
      <c r="H114" s="7"/>
      <c r="I114" s="70"/>
      <c r="J114" s="7"/>
      <c r="K114" s="7">
        <f t="shared" si="48"/>
        <v>0</v>
      </c>
      <c r="L114" s="7">
        <f t="shared" si="49"/>
        <v>0</v>
      </c>
      <c r="M114" s="7">
        <f t="shared" si="50"/>
        <v>0</v>
      </c>
      <c r="N114" s="7">
        <f t="shared" si="51"/>
        <v>0</v>
      </c>
      <c r="O114" s="7">
        <f t="shared" si="52"/>
        <v>0</v>
      </c>
      <c r="P114" s="7">
        <f t="shared" si="53"/>
        <v>0</v>
      </c>
    </row>
    <row r="115" spans="1:16">
      <c r="A115" s="40">
        <v>98</v>
      </c>
      <c r="B115" s="42"/>
      <c r="C115" s="44" t="s">
        <v>672</v>
      </c>
      <c r="D115" s="41" t="s">
        <v>678</v>
      </c>
      <c r="E115" s="43">
        <v>7</v>
      </c>
      <c r="F115" s="60"/>
      <c r="G115" s="60"/>
      <c r="H115" s="7"/>
      <c r="I115" s="7"/>
      <c r="J115" s="7"/>
      <c r="K115" s="7">
        <f t="shared" si="48"/>
        <v>0</v>
      </c>
      <c r="L115" s="7">
        <f t="shared" si="49"/>
        <v>0</v>
      </c>
      <c r="M115" s="7">
        <f t="shared" si="50"/>
        <v>0</v>
      </c>
      <c r="N115" s="7">
        <f t="shared" si="51"/>
        <v>0</v>
      </c>
      <c r="O115" s="7">
        <f t="shared" si="52"/>
        <v>0</v>
      </c>
      <c r="P115" s="7">
        <f t="shared" si="53"/>
        <v>0</v>
      </c>
    </row>
    <row r="116" spans="1:16">
      <c r="A116" s="40">
        <v>99</v>
      </c>
      <c r="B116" s="42"/>
      <c r="C116" s="44" t="s">
        <v>673</v>
      </c>
      <c r="D116" s="41" t="s">
        <v>186</v>
      </c>
      <c r="E116" s="43">
        <v>7</v>
      </c>
      <c r="F116" s="60"/>
      <c r="G116" s="60"/>
      <c r="H116" s="7"/>
      <c r="I116" s="7"/>
      <c r="J116" s="7"/>
      <c r="K116" s="7">
        <f t="shared" si="48"/>
        <v>0</v>
      </c>
      <c r="L116" s="7">
        <f t="shared" si="49"/>
        <v>0</v>
      </c>
      <c r="M116" s="7">
        <f t="shared" si="50"/>
        <v>0</v>
      </c>
      <c r="N116" s="7">
        <f t="shared" si="51"/>
        <v>0</v>
      </c>
      <c r="O116" s="7">
        <f t="shared" si="52"/>
        <v>0</v>
      </c>
      <c r="P116" s="7">
        <f t="shared" si="53"/>
        <v>0</v>
      </c>
    </row>
    <row r="117" spans="1:16">
      <c r="A117" s="40">
        <v>100</v>
      </c>
      <c r="B117" s="42"/>
      <c r="C117" s="44" t="s">
        <v>674</v>
      </c>
      <c r="D117" s="41" t="s">
        <v>186</v>
      </c>
      <c r="E117" s="43">
        <v>4</v>
      </c>
      <c r="F117" s="60"/>
      <c r="G117" s="60"/>
      <c r="H117" s="7"/>
      <c r="I117" s="7"/>
      <c r="J117" s="7"/>
      <c r="K117" s="7">
        <f t="shared" si="48"/>
        <v>0</v>
      </c>
      <c r="L117" s="7">
        <f t="shared" si="49"/>
        <v>0</v>
      </c>
      <c r="M117" s="7">
        <f t="shared" si="50"/>
        <v>0</v>
      </c>
      <c r="N117" s="7">
        <f t="shared" si="51"/>
        <v>0</v>
      </c>
      <c r="O117" s="7">
        <f t="shared" si="52"/>
        <v>0</v>
      </c>
      <c r="P117" s="7">
        <f t="shared" si="53"/>
        <v>0</v>
      </c>
    </row>
    <row r="118" spans="1:16">
      <c r="A118" s="40">
        <v>101</v>
      </c>
      <c r="B118" s="42"/>
      <c r="C118" s="44" t="s">
        <v>675</v>
      </c>
      <c r="D118" s="41" t="s">
        <v>53</v>
      </c>
      <c r="E118" s="43">
        <v>20</v>
      </c>
      <c r="F118" s="60"/>
      <c r="G118" s="60"/>
      <c r="H118" s="7"/>
      <c r="I118" s="7"/>
      <c r="J118" s="7"/>
      <c r="K118" s="7">
        <f t="shared" si="48"/>
        <v>0</v>
      </c>
      <c r="L118" s="7">
        <f t="shared" si="49"/>
        <v>0</v>
      </c>
      <c r="M118" s="7">
        <f t="shared" si="50"/>
        <v>0</v>
      </c>
      <c r="N118" s="7">
        <f t="shared" si="51"/>
        <v>0</v>
      </c>
      <c r="O118" s="7">
        <f t="shared" si="52"/>
        <v>0</v>
      </c>
      <c r="P118" s="7">
        <f t="shared" si="53"/>
        <v>0</v>
      </c>
    </row>
    <row r="119" spans="1:16">
      <c r="A119" s="153" t="s">
        <v>787</v>
      </c>
      <c r="B119" s="153"/>
      <c r="C119" s="153"/>
      <c r="D119" s="153"/>
      <c r="E119" s="153"/>
      <c r="F119" s="153"/>
      <c r="G119" s="153"/>
      <c r="H119" s="153"/>
      <c r="I119" s="153"/>
      <c r="J119" s="153"/>
      <c r="K119" s="153"/>
      <c r="L119" s="153"/>
      <c r="M119" s="153"/>
      <c r="N119" s="153"/>
      <c r="O119" s="153"/>
      <c r="P119" s="154"/>
    </row>
    <row r="120" spans="1:16">
      <c r="A120" s="40">
        <v>103</v>
      </c>
      <c r="B120" s="42"/>
      <c r="C120" s="44" t="s">
        <v>788</v>
      </c>
      <c r="D120" s="41" t="s">
        <v>53</v>
      </c>
      <c r="E120" s="43">
        <v>390</v>
      </c>
      <c r="F120" s="60"/>
      <c r="G120" s="60"/>
      <c r="H120" s="7"/>
      <c r="I120" s="7"/>
      <c r="J120" s="7"/>
      <c r="K120" s="7">
        <f t="shared" ref="K120" si="72">SUM(H120:J120)</f>
        <v>0</v>
      </c>
      <c r="L120" s="7">
        <f t="shared" ref="L120" si="73">ROUND(E120*F120,2)</f>
        <v>0</v>
      </c>
      <c r="M120" s="7">
        <f t="shared" ref="M120" si="74">ROUND(E120*H120,2)</f>
        <v>0</v>
      </c>
      <c r="N120" s="7">
        <f t="shared" ref="N120" si="75">ROUND(E120*I120,2)</f>
        <v>0</v>
      </c>
      <c r="O120" s="7">
        <f t="shared" ref="O120" si="76">ROUND(E120*J120,2)</f>
        <v>0</v>
      </c>
      <c r="P120" s="7">
        <f t="shared" ref="P120" si="77">SUM(M120:O120)</f>
        <v>0</v>
      </c>
    </row>
    <row r="121" spans="1:16">
      <c r="A121" s="40">
        <v>104</v>
      </c>
      <c r="B121" s="42"/>
      <c r="C121" s="44" t="s">
        <v>789</v>
      </c>
      <c r="D121" s="41" t="s">
        <v>53</v>
      </c>
      <c r="E121" s="43">
        <v>420</v>
      </c>
      <c r="F121" s="60"/>
      <c r="G121" s="60"/>
      <c r="H121" s="7"/>
      <c r="I121" s="7"/>
      <c r="J121" s="7"/>
      <c r="K121" s="7">
        <f t="shared" ref="K121:K123" si="78">SUM(H121:J121)</f>
        <v>0</v>
      </c>
      <c r="L121" s="7">
        <f t="shared" ref="L121:L123" si="79">ROUND(E121*F121,2)</f>
        <v>0</v>
      </c>
      <c r="M121" s="7">
        <f t="shared" ref="M121:M123" si="80">ROUND(E121*H121,2)</f>
        <v>0</v>
      </c>
      <c r="N121" s="7">
        <f t="shared" ref="N121:N123" si="81">ROUND(E121*I121,2)</f>
        <v>0</v>
      </c>
      <c r="O121" s="7">
        <f t="shared" ref="O121:O123" si="82">ROUND(E121*J121,2)</f>
        <v>0</v>
      </c>
      <c r="P121" s="7">
        <f t="shared" ref="P121:P123" si="83">SUM(M121:O121)</f>
        <v>0</v>
      </c>
    </row>
    <row r="122" spans="1:16">
      <c r="A122" s="40">
        <v>105</v>
      </c>
      <c r="B122" s="42"/>
      <c r="C122" s="44" t="s">
        <v>790</v>
      </c>
      <c r="D122" s="41" t="s">
        <v>186</v>
      </c>
      <c r="E122" s="43">
        <v>2</v>
      </c>
      <c r="F122" s="60"/>
      <c r="G122" s="60"/>
      <c r="H122" s="7"/>
      <c r="I122" s="7"/>
      <c r="J122" s="7"/>
      <c r="K122" s="7">
        <f t="shared" si="78"/>
        <v>0</v>
      </c>
      <c r="L122" s="7">
        <f t="shared" si="79"/>
        <v>0</v>
      </c>
      <c r="M122" s="7">
        <f t="shared" si="80"/>
        <v>0</v>
      </c>
      <c r="N122" s="7">
        <f t="shared" si="81"/>
        <v>0</v>
      </c>
      <c r="O122" s="7">
        <f t="shared" si="82"/>
        <v>0</v>
      </c>
      <c r="P122" s="7">
        <f t="shared" si="83"/>
        <v>0</v>
      </c>
    </row>
    <row r="123" spans="1:16">
      <c r="A123" s="40">
        <v>106</v>
      </c>
      <c r="B123" s="42"/>
      <c r="C123" s="44" t="s">
        <v>791</v>
      </c>
      <c r="D123" s="41" t="s">
        <v>186</v>
      </c>
      <c r="E123" s="43">
        <v>1</v>
      </c>
      <c r="F123" s="60"/>
      <c r="G123" s="60"/>
      <c r="H123" s="7"/>
      <c r="I123" s="7"/>
      <c r="J123" s="7"/>
      <c r="K123" s="7">
        <f t="shared" si="78"/>
        <v>0</v>
      </c>
      <c r="L123" s="7">
        <f t="shared" si="79"/>
        <v>0</v>
      </c>
      <c r="M123" s="7">
        <f t="shared" si="80"/>
        <v>0</v>
      </c>
      <c r="N123" s="7">
        <f t="shared" si="81"/>
        <v>0</v>
      </c>
      <c r="O123" s="7">
        <f t="shared" si="82"/>
        <v>0</v>
      </c>
      <c r="P123" s="7">
        <f t="shared" si="83"/>
        <v>0</v>
      </c>
    </row>
    <row r="124" spans="1:16">
      <c r="A124" s="40">
        <v>107</v>
      </c>
      <c r="B124" s="42"/>
      <c r="C124" s="44" t="s">
        <v>792</v>
      </c>
      <c r="D124" s="41" t="s">
        <v>186</v>
      </c>
      <c r="E124" s="43">
        <v>6</v>
      </c>
      <c r="F124" s="60"/>
      <c r="G124" s="60"/>
      <c r="H124" s="7"/>
      <c r="I124" s="7"/>
      <c r="J124" s="7"/>
      <c r="K124" s="7">
        <f t="shared" ref="K124" si="84">SUM(H124:J124)</f>
        <v>0</v>
      </c>
      <c r="L124" s="7">
        <f t="shared" ref="L124" si="85">ROUND(E124*F124,2)</f>
        <v>0</v>
      </c>
      <c r="M124" s="7">
        <f t="shared" ref="M124" si="86">ROUND(E124*H124,2)</f>
        <v>0</v>
      </c>
      <c r="N124" s="7">
        <f t="shared" ref="N124" si="87">ROUND(E124*I124,2)</f>
        <v>0</v>
      </c>
      <c r="O124" s="7">
        <f t="shared" ref="O124" si="88">ROUND(E124*J124,2)</f>
        <v>0</v>
      </c>
      <c r="P124" s="7">
        <f t="shared" ref="P124" si="89">SUM(M124:O124)</f>
        <v>0</v>
      </c>
    </row>
    <row r="125" spans="1:16">
      <c r="A125" s="156" t="s">
        <v>793</v>
      </c>
      <c r="B125" s="156"/>
      <c r="C125" s="156"/>
      <c r="D125" s="156"/>
      <c r="E125" s="156"/>
      <c r="F125" s="156"/>
      <c r="G125" s="156"/>
      <c r="H125" s="156"/>
      <c r="I125" s="156"/>
      <c r="J125" s="156"/>
      <c r="K125" s="156"/>
      <c r="L125" s="156"/>
      <c r="M125" s="156"/>
      <c r="N125" s="156"/>
      <c r="O125" s="156"/>
      <c r="P125" s="157"/>
    </row>
    <row r="126" spans="1:16">
      <c r="A126" s="153" t="s">
        <v>610</v>
      </c>
      <c r="B126" s="153"/>
      <c r="C126" s="153"/>
      <c r="D126" s="153"/>
      <c r="E126" s="153"/>
      <c r="F126" s="153"/>
      <c r="G126" s="153"/>
      <c r="H126" s="153"/>
      <c r="I126" s="153"/>
      <c r="J126" s="153"/>
      <c r="K126" s="153"/>
      <c r="L126" s="153"/>
      <c r="M126" s="153"/>
      <c r="N126" s="153"/>
      <c r="O126" s="153"/>
      <c r="P126" s="154"/>
    </row>
    <row r="127" spans="1:16" ht="31.5">
      <c r="A127" s="40">
        <v>110</v>
      </c>
      <c r="B127" s="42"/>
      <c r="C127" s="44" t="s">
        <v>611</v>
      </c>
      <c r="D127" s="41" t="s">
        <v>53</v>
      </c>
      <c r="E127" s="43">
        <v>10</v>
      </c>
      <c r="F127" s="60"/>
      <c r="G127" s="60"/>
      <c r="H127" s="7"/>
      <c r="I127" s="7"/>
      <c r="J127" s="7"/>
      <c r="K127" s="7">
        <f t="shared" ref="K127:K133" si="90">SUM(H127:J127)</f>
        <v>0</v>
      </c>
      <c r="L127" s="7">
        <f t="shared" ref="L127:L133" si="91">ROUND(E127*F127,2)</f>
        <v>0</v>
      </c>
      <c r="M127" s="7">
        <f t="shared" ref="M127:M133" si="92">ROUND(E127*H127,2)</f>
        <v>0</v>
      </c>
      <c r="N127" s="7">
        <f t="shared" ref="N127:N133" si="93">ROUND(E127*I127,2)</f>
        <v>0</v>
      </c>
      <c r="O127" s="7">
        <f t="shared" ref="O127:O133" si="94">ROUND(E127*J127,2)</f>
        <v>0</v>
      </c>
      <c r="P127" s="7">
        <f t="shared" ref="P127:P133" si="95">SUM(M127:O127)</f>
        <v>0</v>
      </c>
    </row>
    <row r="128" spans="1:16">
      <c r="A128" s="40">
        <v>111</v>
      </c>
      <c r="B128" s="42"/>
      <c r="C128" s="44" t="s">
        <v>612</v>
      </c>
      <c r="D128" s="41" t="s">
        <v>53</v>
      </c>
      <c r="E128" s="43">
        <v>16</v>
      </c>
      <c r="F128" s="60"/>
      <c r="G128" s="60"/>
      <c r="H128" s="7"/>
      <c r="I128" s="7"/>
      <c r="J128" s="7"/>
      <c r="K128" s="7">
        <f t="shared" si="90"/>
        <v>0</v>
      </c>
      <c r="L128" s="7">
        <f t="shared" si="91"/>
        <v>0</v>
      </c>
      <c r="M128" s="7">
        <f t="shared" si="92"/>
        <v>0</v>
      </c>
      <c r="N128" s="7">
        <f t="shared" si="93"/>
        <v>0</v>
      </c>
      <c r="O128" s="7">
        <f t="shared" si="94"/>
        <v>0</v>
      </c>
      <c r="P128" s="7">
        <f t="shared" si="95"/>
        <v>0</v>
      </c>
    </row>
    <row r="129" spans="1:16" ht="31.5">
      <c r="A129" s="40">
        <v>112</v>
      </c>
      <c r="B129" s="42"/>
      <c r="C129" s="44" t="s">
        <v>625</v>
      </c>
      <c r="D129" s="41" t="s">
        <v>53</v>
      </c>
      <c r="E129" s="43">
        <v>14</v>
      </c>
      <c r="F129" s="60"/>
      <c r="G129" s="60"/>
      <c r="H129" s="7"/>
      <c r="I129" s="7"/>
      <c r="J129" s="7"/>
      <c r="K129" s="7">
        <f t="shared" si="90"/>
        <v>0</v>
      </c>
      <c r="L129" s="7">
        <f t="shared" si="91"/>
        <v>0</v>
      </c>
      <c r="M129" s="7">
        <f t="shared" si="92"/>
        <v>0</v>
      </c>
      <c r="N129" s="7">
        <f t="shared" si="93"/>
        <v>0</v>
      </c>
      <c r="O129" s="7">
        <f t="shared" si="94"/>
        <v>0</v>
      </c>
      <c r="P129" s="7">
        <f t="shared" si="95"/>
        <v>0</v>
      </c>
    </row>
    <row r="130" spans="1:16">
      <c r="A130" s="40">
        <v>113</v>
      </c>
      <c r="B130" s="42"/>
      <c r="C130" s="44" t="s">
        <v>627</v>
      </c>
      <c r="D130" s="41" t="s">
        <v>186</v>
      </c>
      <c r="E130" s="43">
        <v>1</v>
      </c>
      <c r="F130" s="60"/>
      <c r="G130" s="60"/>
      <c r="H130" s="7"/>
      <c r="I130" s="7"/>
      <c r="J130" s="7"/>
      <c r="K130" s="7">
        <f t="shared" si="90"/>
        <v>0</v>
      </c>
      <c r="L130" s="7">
        <f t="shared" si="91"/>
        <v>0</v>
      </c>
      <c r="M130" s="7">
        <f t="shared" si="92"/>
        <v>0</v>
      </c>
      <c r="N130" s="7">
        <f t="shared" si="93"/>
        <v>0</v>
      </c>
      <c r="O130" s="7">
        <f t="shared" si="94"/>
        <v>0</v>
      </c>
      <c r="P130" s="7">
        <f t="shared" si="95"/>
        <v>0</v>
      </c>
    </row>
    <row r="131" spans="1:16">
      <c r="A131" s="40">
        <v>114</v>
      </c>
      <c r="B131" s="42"/>
      <c r="C131" s="44" t="s">
        <v>628</v>
      </c>
      <c r="D131" s="41" t="s">
        <v>186</v>
      </c>
      <c r="E131" s="43">
        <v>1</v>
      </c>
      <c r="F131" s="60"/>
      <c r="G131" s="60"/>
      <c r="H131" s="7"/>
      <c r="I131" s="7"/>
      <c r="J131" s="7"/>
      <c r="K131" s="7">
        <f t="shared" si="90"/>
        <v>0</v>
      </c>
      <c r="L131" s="7">
        <f t="shared" si="91"/>
        <v>0</v>
      </c>
      <c r="M131" s="7">
        <f t="shared" si="92"/>
        <v>0</v>
      </c>
      <c r="N131" s="7">
        <f t="shared" si="93"/>
        <v>0</v>
      </c>
      <c r="O131" s="7">
        <f t="shared" si="94"/>
        <v>0</v>
      </c>
      <c r="P131" s="7">
        <f t="shared" si="95"/>
        <v>0</v>
      </c>
    </row>
    <row r="132" spans="1:16">
      <c r="A132" s="40">
        <v>115</v>
      </c>
      <c r="B132" s="42"/>
      <c r="C132" s="44" t="s">
        <v>615</v>
      </c>
      <c r="D132" s="41" t="s">
        <v>53</v>
      </c>
      <c r="E132" s="43">
        <v>24</v>
      </c>
      <c r="F132" s="60"/>
      <c r="G132" s="60"/>
      <c r="H132" s="7"/>
      <c r="I132" s="7"/>
      <c r="J132" s="7"/>
      <c r="K132" s="7">
        <f t="shared" si="90"/>
        <v>0</v>
      </c>
      <c r="L132" s="7">
        <f t="shared" si="91"/>
        <v>0</v>
      </c>
      <c r="M132" s="7">
        <f t="shared" si="92"/>
        <v>0</v>
      </c>
      <c r="N132" s="7">
        <f t="shared" si="93"/>
        <v>0</v>
      </c>
      <c r="O132" s="7">
        <f t="shared" si="94"/>
        <v>0</v>
      </c>
      <c r="P132" s="7">
        <f t="shared" si="95"/>
        <v>0</v>
      </c>
    </row>
    <row r="133" spans="1:16" ht="31.5">
      <c r="A133" s="40">
        <v>116</v>
      </c>
      <c r="B133" s="42"/>
      <c r="C133" s="44" t="s">
        <v>623</v>
      </c>
      <c r="D133" s="41" t="s">
        <v>53</v>
      </c>
      <c r="E133" s="43">
        <v>10</v>
      </c>
      <c r="F133" s="60"/>
      <c r="G133" s="60"/>
      <c r="H133" s="7"/>
      <c r="I133" s="7"/>
      <c r="J133" s="7"/>
      <c r="K133" s="7">
        <f t="shared" si="90"/>
        <v>0</v>
      </c>
      <c r="L133" s="7">
        <f t="shared" si="91"/>
        <v>0</v>
      </c>
      <c r="M133" s="7">
        <f t="shared" si="92"/>
        <v>0</v>
      </c>
      <c r="N133" s="7">
        <f t="shared" si="93"/>
        <v>0</v>
      </c>
      <c r="O133" s="7">
        <f t="shared" si="94"/>
        <v>0</v>
      </c>
      <c r="P133" s="7">
        <f t="shared" si="95"/>
        <v>0</v>
      </c>
    </row>
    <row r="134" spans="1:16">
      <c r="A134" s="153" t="s">
        <v>637</v>
      </c>
      <c r="B134" s="153"/>
      <c r="C134" s="153"/>
      <c r="D134" s="153"/>
      <c r="E134" s="153"/>
      <c r="F134" s="153"/>
      <c r="G134" s="153"/>
      <c r="H134" s="153"/>
      <c r="I134" s="153"/>
      <c r="J134" s="153"/>
      <c r="K134" s="153"/>
      <c r="L134" s="153"/>
      <c r="M134" s="153"/>
      <c r="N134" s="153"/>
      <c r="O134" s="153"/>
      <c r="P134" s="154"/>
    </row>
    <row r="135" spans="1:16">
      <c r="A135" s="153" t="s">
        <v>638</v>
      </c>
      <c r="B135" s="153"/>
      <c r="C135" s="153"/>
      <c r="D135" s="153"/>
      <c r="E135" s="153"/>
      <c r="F135" s="153"/>
      <c r="G135" s="153"/>
      <c r="H135" s="153"/>
      <c r="I135" s="153"/>
      <c r="J135" s="153"/>
      <c r="K135" s="153"/>
      <c r="L135" s="153"/>
      <c r="M135" s="153"/>
      <c r="N135" s="153"/>
      <c r="O135" s="153"/>
      <c r="P135" s="154"/>
    </row>
    <row r="136" spans="1:16">
      <c r="A136" s="40">
        <v>119</v>
      </c>
      <c r="B136" s="42"/>
      <c r="C136" s="44" t="s">
        <v>639</v>
      </c>
      <c r="D136" s="41" t="s">
        <v>53</v>
      </c>
      <c r="E136" s="43">
        <v>15</v>
      </c>
      <c r="F136" s="60"/>
      <c r="G136" s="60"/>
      <c r="H136" s="7"/>
      <c r="I136" s="7"/>
      <c r="J136" s="7"/>
      <c r="K136" s="7">
        <f t="shared" ref="K136:K144" si="96">SUM(H136:J136)</f>
        <v>0</v>
      </c>
      <c r="L136" s="7">
        <f t="shared" ref="L136:L144" si="97">ROUND(E136*F136,2)</f>
        <v>0</v>
      </c>
      <c r="M136" s="7">
        <f t="shared" ref="M136:M144" si="98">ROUND(E136*H136,2)</f>
        <v>0</v>
      </c>
      <c r="N136" s="7">
        <f t="shared" ref="N136:N144" si="99">ROUND(E136*I136,2)</f>
        <v>0</v>
      </c>
      <c r="O136" s="7">
        <f t="shared" ref="O136:O144" si="100">ROUND(E136*J136,2)</f>
        <v>0</v>
      </c>
      <c r="P136" s="7">
        <f t="shared" ref="P136:P144" si="101">SUM(M136:O136)</f>
        <v>0</v>
      </c>
    </row>
    <row r="137" spans="1:16">
      <c r="A137" s="40">
        <v>120</v>
      </c>
      <c r="B137" s="42"/>
      <c r="C137" s="44" t="s">
        <v>640</v>
      </c>
      <c r="D137" s="41" t="s">
        <v>53</v>
      </c>
      <c r="E137" s="43">
        <v>69</v>
      </c>
      <c r="F137" s="60"/>
      <c r="G137" s="60"/>
      <c r="H137" s="7"/>
      <c r="I137" s="7"/>
      <c r="J137" s="7"/>
      <c r="K137" s="7">
        <f t="shared" si="96"/>
        <v>0</v>
      </c>
      <c r="L137" s="7">
        <f t="shared" si="97"/>
        <v>0</v>
      </c>
      <c r="M137" s="7">
        <f t="shared" si="98"/>
        <v>0</v>
      </c>
      <c r="N137" s="7">
        <f t="shared" si="99"/>
        <v>0</v>
      </c>
      <c r="O137" s="7">
        <f t="shared" si="100"/>
        <v>0</v>
      </c>
      <c r="P137" s="7">
        <f t="shared" si="101"/>
        <v>0</v>
      </c>
    </row>
    <row r="138" spans="1:16">
      <c r="A138" s="40">
        <v>121</v>
      </c>
      <c r="B138" s="42"/>
      <c r="C138" s="44" t="s">
        <v>647</v>
      </c>
      <c r="D138" s="41" t="s">
        <v>186</v>
      </c>
      <c r="E138" s="43">
        <v>1</v>
      </c>
      <c r="F138" s="60"/>
      <c r="G138" s="60"/>
      <c r="H138" s="7"/>
      <c r="I138" s="70"/>
      <c r="J138" s="7"/>
      <c r="K138" s="7">
        <f t="shared" si="96"/>
        <v>0</v>
      </c>
      <c r="L138" s="7">
        <f t="shared" si="97"/>
        <v>0</v>
      </c>
      <c r="M138" s="7">
        <f t="shared" si="98"/>
        <v>0</v>
      </c>
      <c r="N138" s="7">
        <f t="shared" si="99"/>
        <v>0</v>
      </c>
      <c r="O138" s="7">
        <f t="shared" si="100"/>
        <v>0</v>
      </c>
      <c r="P138" s="7">
        <f t="shared" si="101"/>
        <v>0</v>
      </c>
    </row>
    <row r="139" spans="1:16">
      <c r="A139" s="40">
        <v>122</v>
      </c>
      <c r="B139" s="42"/>
      <c r="C139" s="44" t="s">
        <v>648</v>
      </c>
      <c r="D139" s="41" t="s">
        <v>186</v>
      </c>
      <c r="E139" s="43">
        <v>3</v>
      </c>
      <c r="F139" s="60"/>
      <c r="G139" s="60"/>
      <c r="H139" s="7"/>
      <c r="I139" s="7"/>
      <c r="J139" s="7"/>
      <c r="K139" s="7">
        <f t="shared" si="96"/>
        <v>0</v>
      </c>
      <c r="L139" s="7">
        <f t="shared" si="97"/>
        <v>0</v>
      </c>
      <c r="M139" s="7">
        <f t="shared" si="98"/>
        <v>0</v>
      </c>
      <c r="N139" s="7">
        <f t="shared" si="99"/>
        <v>0</v>
      </c>
      <c r="O139" s="7">
        <f t="shared" si="100"/>
        <v>0</v>
      </c>
      <c r="P139" s="7">
        <f t="shared" si="101"/>
        <v>0</v>
      </c>
    </row>
    <row r="140" spans="1:16">
      <c r="A140" s="40">
        <v>123</v>
      </c>
      <c r="B140" s="42"/>
      <c r="C140" s="44" t="s">
        <v>649</v>
      </c>
      <c r="D140" s="41" t="s">
        <v>186</v>
      </c>
      <c r="E140" s="43">
        <v>1</v>
      </c>
      <c r="F140" s="60"/>
      <c r="G140" s="60"/>
      <c r="H140" s="7"/>
      <c r="I140" s="7"/>
      <c r="J140" s="7"/>
      <c r="K140" s="7">
        <f t="shared" si="96"/>
        <v>0</v>
      </c>
      <c r="L140" s="7">
        <f t="shared" si="97"/>
        <v>0</v>
      </c>
      <c r="M140" s="7">
        <f t="shared" si="98"/>
        <v>0</v>
      </c>
      <c r="N140" s="7">
        <f t="shared" si="99"/>
        <v>0</v>
      </c>
      <c r="O140" s="7">
        <f t="shared" si="100"/>
        <v>0</v>
      </c>
      <c r="P140" s="7">
        <f t="shared" si="101"/>
        <v>0</v>
      </c>
    </row>
    <row r="141" spans="1:16">
      <c r="A141" s="40">
        <v>124</v>
      </c>
      <c r="B141" s="42"/>
      <c r="C141" s="44" t="s">
        <v>650</v>
      </c>
      <c r="D141" s="41" t="s">
        <v>186</v>
      </c>
      <c r="E141" s="43">
        <v>1</v>
      </c>
      <c r="F141" s="60"/>
      <c r="G141" s="60"/>
      <c r="H141" s="7"/>
      <c r="I141" s="7"/>
      <c r="J141" s="7"/>
      <c r="K141" s="7">
        <f t="shared" si="96"/>
        <v>0</v>
      </c>
      <c r="L141" s="7">
        <f t="shared" si="97"/>
        <v>0</v>
      </c>
      <c r="M141" s="7">
        <f t="shared" si="98"/>
        <v>0</v>
      </c>
      <c r="N141" s="7">
        <f t="shared" si="99"/>
        <v>0</v>
      </c>
      <c r="O141" s="7">
        <f t="shared" si="100"/>
        <v>0</v>
      </c>
      <c r="P141" s="7">
        <f t="shared" si="101"/>
        <v>0</v>
      </c>
    </row>
    <row r="142" spans="1:16">
      <c r="A142" s="40">
        <v>125</v>
      </c>
      <c r="B142" s="42"/>
      <c r="C142" s="44" t="s">
        <v>651</v>
      </c>
      <c r="D142" s="41" t="s">
        <v>186</v>
      </c>
      <c r="E142" s="43">
        <v>2</v>
      </c>
      <c r="F142" s="60"/>
      <c r="G142" s="60"/>
      <c r="H142" s="7"/>
      <c r="I142" s="7"/>
      <c r="J142" s="7"/>
      <c r="K142" s="7">
        <f t="shared" si="96"/>
        <v>0</v>
      </c>
      <c r="L142" s="7">
        <f t="shared" si="97"/>
        <v>0</v>
      </c>
      <c r="M142" s="7">
        <f t="shared" si="98"/>
        <v>0</v>
      </c>
      <c r="N142" s="7">
        <f t="shared" si="99"/>
        <v>0</v>
      </c>
      <c r="O142" s="7">
        <f t="shared" si="100"/>
        <v>0</v>
      </c>
      <c r="P142" s="7">
        <f t="shared" si="101"/>
        <v>0</v>
      </c>
    </row>
    <row r="143" spans="1:16">
      <c r="A143" s="40">
        <v>126</v>
      </c>
      <c r="B143" s="42"/>
      <c r="C143" s="44" t="s">
        <v>652</v>
      </c>
      <c r="D143" s="41" t="s">
        <v>53</v>
      </c>
      <c r="E143" s="43">
        <v>16</v>
      </c>
      <c r="F143" s="60"/>
      <c r="G143" s="60"/>
      <c r="H143" s="7"/>
      <c r="I143" s="7"/>
      <c r="J143" s="7"/>
      <c r="K143" s="7">
        <f t="shared" si="96"/>
        <v>0</v>
      </c>
      <c r="L143" s="7">
        <f t="shared" si="97"/>
        <v>0</v>
      </c>
      <c r="M143" s="7">
        <f t="shared" si="98"/>
        <v>0</v>
      </c>
      <c r="N143" s="7">
        <f t="shared" si="99"/>
        <v>0</v>
      </c>
      <c r="O143" s="7">
        <f t="shared" si="100"/>
        <v>0</v>
      </c>
      <c r="P143" s="7">
        <f t="shared" si="101"/>
        <v>0</v>
      </c>
    </row>
    <row r="144" spans="1:16">
      <c r="A144" s="40">
        <v>127</v>
      </c>
      <c r="B144" s="42"/>
      <c r="C144" s="44" t="s">
        <v>653</v>
      </c>
      <c r="D144" s="41" t="s">
        <v>53</v>
      </c>
      <c r="E144" s="43">
        <v>24</v>
      </c>
      <c r="F144" s="60"/>
      <c r="G144" s="60"/>
      <c r="H144" s="7"/>
      <c r="I144" s="7"/>
      <c r="J144" s="7"/>
      <c r="K144" s="7">
        <f t="shared" si="96"/>
        <v>0</v>
      </c>
      <c r="L144" s="7">
        <f t="shared" si="97"/>
        <v>0</v>
      </c>
      <c r="M144" s="7">
        <f t="shared" si="98"/>
        <v>0</v>
      </c>
      <c r="N144" s="7">
        <f t="shared" si="99"/>
        <v>0</v>
      </c>
      <c r="O144" s="7">
        <f t="shared" si="100"/>
        <v>0</v>
      </c>
      <c r="P144" s="7">
        <f t="shared" si="101"/>
        <v>0</v>
      </c>
    </row>
    <row r="145" spans="1:16">
      <c r="A145" s="153" t="s">
        <v>655</v>
      </c>
      <c r="B145" s="153"/>
      <c r="C145" s="153"/>
      <c r="D145" s="153"/>
      <c r="E145" s="153"/>
      <c r="F145" s="153"/>
      <c r="G145" s="153"/>
      <c r="H145" s="153"/>
      <c r="I145" s="153"/>
      <c r="J145" s="153"/>
      <c r="K145" s="153"/>
      <c r="L145" s="153"/>
      <c r="M145" s="153"/>
      <c r="N145" s="153"/>
      <c r="O145" s="153"/>
      <c r="P145" s="154"/>
    </row>
    <row r="146" spans="1:16" ht="32.450000000000003" customHeight="1">
      <c r="A146" s="40">
        <v>129</v>
      </c>
      <c r="B146" s="42"/>
      <c r="C146" s="93" t="s">
        <v>659</v>
      </c>
      <c r="D146" s="41" t="s">
        <v>53</v>
      </c>
      <c r="E146" s="43">
        <v>14</v>
      </c>
      <c r="F146" s="60"/>
      <c r="G146" s="60"/>
      <c r="H146" s="7"/>
      <c r="I146" s="7"/>
      <c r="J146" s="7"/>
      <c r="K146" s="7">
        <f t="shared" ref="K146:K149" si="102">SUM(H146:J146)</f>
        <v>0</v>
      </c>
      <c r="L146" s="7">
        <f t="shared" ref="L146:L149" si="103">ROUND(E146*F146,2)</f>
        <v>0</v>
      </c>
      <c r="M146" s="7">
        <f t="shared" ref="M146:M149" si="104">ROUND(E146*H146,2)</f>
        <v>0</v>
      </c>
      <c r="N146" s="7">
        <f t="shared" ref="N146:N149" si="105">ROUND(E146*I146,2)</f>
        <v>0</v>
      </c>
      <c r="O146" s="7">
        <f t="shared" ref="O146:O149" si="106">ROUND(E146*J146,2)</f>
        <v>0</v>
      </c>
      <c r="P146" s="7">
        <f t="shared" ref="P146:P149" si="107">SUM(M146:O146)</f>
        <v>0</v>
      </c>
    </row>
    <row r="147" spans="1:16">
      <c r="A147" s="40">
        <v>130</v>
      </c>
      <c r="B147" s="42"/>
      <c r="C147" s="44" t="s">
        <v>662</v>
      </c>
      <c r="D147" s="41" t="s">
        <v>186</v>
      </c>
      <c r="E147" s="43">
        <v>1</v>
      </c>
      <c r="F147" s="60"/>
      <c r="G147" s="60"/>
      <c r="H147" s="7"/>
      <c r="I147" s="7"/>
      <c r="J147" s="7"/>
      <c r="K147" s="7">
        <f t="shared" si="102"/>
        <v>0</v>
      </c>
      <c r="L147" s="7">
        <f t="shared" si="103"/>
        <v>0</v>
      </c>
      <c r="M147" s="7">
        <f t="shared" si="104"/>
        <v>0</v>
      </c>
      <c r="N147" s="7">
        <f t="shared" si="105"/>
        <v>0</v>
      </c>
      <c r="O147" s="7">
        <f t="shared" si="106"/>
        <v>0</v>
      </c>
      <c r="P147" s="7">
        <f t="shared" si="107"/>
        <v>0</v>
      </c>
    </row>
    <row r="148" spans="1:16">
      <c r="A148" s="40">
        <v>131</v>
      </c>
      <c r="B148" s="42"/>
      <c r="C148" s="44" t="s">
        <v>649</v>
      </c>
      <c r="D148" s="41" t="s">
        <v>186</v>
      </c>
      <c r="E148" s="43">
        <v>1</v>
      </c>
      <c r="F148" s="60"/>
      <c r="G148" s="60"/>
      <c r="H148" s="7"/>
      <c r="I148" s="7"/>
      <c r="J148" s="7"/>
      <c r="K148" s="7">
        <f t="shared" si="102"/>
        <v>0</v>
      </c>
      <c r="L148" s="7">
        <f t="shared" si="103"/>
        <v>0</v>
      </c>
      <c r="M148" s="7">
        <f t="shared" si="104"/>
        <v>0</v>
      </c>
      <c r="N148" s="7">
        <f t="shared" si="105"/>
        <v>0</v>
      </c>
      <c r="O148" s="7">
        <f t="shared" si="106"/>
        <v>0</v>
      </c>
      <c r="P148" s="7">
        <f t="shared" si="107"/>
        <v>0</v>
      </c>
    </row>
    <row r="149" spans="1:16">
      <c r="A149" s="40">
        <v>132</v>
      </c>
      <c r="B149" s="42"/>
      <c r="C149" s="44" t="s">
        <v>650</v>
      </c>
      <c r="D149" s="41" t="s">
        <v>186</v>
      </c>
      <c r="E149" s="43">
        <v>1</v>
      </c>
      <c r="F149" s="60"/>
      <c r="G149" s="60"/>
      <c r="H149" s="7"/>
      <c r="I149" s="7"/>
      <c r="J149" s="7"/>
      <c r="K149" s="7">
        <f t="shared" si="102"/>
        <v>0</v>
      </c>
      <c r="L149" s="7">
        <f t="shared" si="103"/>
        <v>0</v>
      </c>
      <c r="M149" s="7">
        <f t="shared" si="104"/>
        <v>0</v>
      </c>
      <c r="N149" s="7">
        <f t="shared" si="105"/>
        <v>0</v>
      </c>
      <c r="O149" s="7">
        <f t="shared" si="106"/>
        <v>0</v>
      </c>
      <c r="P149" s="7">
        <f t="shared" si="107"/>
        <v>0</v>
      </c>
    </row>
    <row r="150" spans="1:16">
      <c r="A150" s="151"/>
      <c r="B150" s="151"/>
      <c r="C150" s="151"/>
      <c r="D150" s="151"/>
      <c r="E150" s="151"/>
      <c r="F150" s="151"/>
      <c r="G150" s="151"/>
      <c r="H150" s="151"/>
      <c r="I150" s="151"/>
      <c r="J150" s="151"/>
      <c r="K150" s="151"/>
      <c r="L150" s="151"/>
      <c r="M150" s="151"/>
      <c r="N150" s="151"/>
      <c r="O150" s="151"/>
      <c r="P150" s="151"/>
    </row>
    <row r="151" spans="1:16">
      <c r="A151" s="152" t="s">
        <v>44</v>
      </c>
      <c r="B151" s="152"/>
      <c r="C151" s="152"/>
      <c r="D151" s="152"/>
      <c r="E151" s="152"/>
      <c r="F151" s="152"/>
      <c r="G151" s="152"/>
      <c r="H151" s="152"/>
      <c r="I151" s="152"/>
      <c r="J151" s="152"/>
      <c r="K151" s="13"/>
      <c r="L151" s="8">
        <f>SUM(L18:L150)</f>
        <v>0</v>
      </c>
      <c r="M151" s="8">
        <f>SUM(M18:M150)</f>
        <v>0</v>
      </c>
      <c r="N151" s="8">
        <f>SUM(N18:N150)</f>
        <v>0</v>
      </c>
      <c r="O151" s="8">
        <f>SUM(O18:O150)</f>
        <v>0</v>
      </c>
      <c r="P151" s="8">
        <f>SUM(P18:P150)</f>
        <v>0</v>
      </c>
    </row>
    <row r="152" spans="1:16">
      <c r="A152" s="9"/>
      <c r="B152" s="9"/>
      <c r="C152" s="9"/>
      <c r="D152" s="9"/>
      <c r="E152" s="9"/>
      <c r="F152" s="9"/>
      <c r="G152" s="9"/>
      <c r="H152" s="9"/>
      <c r="I152" s="9"/>
      <c r="J152" s="9"/>
      <c r="K152" s="10"/>
      <c r="L152" s="11"/>
      <c r="M152" s="11"/>
      <c r="N152" s="11"/>
      <c r="O152" s="11"/>
      <c r="P152" s="12"/>
    </row>
    <row r="153" spans="1:16">
      <c r="A153" s="9"/>
      <c r="B153" s="9"/>
      <c r="C153" s="9" t="s">
        <v>61</v>
      </c>
      <c r="D153" s="101" t="s">
        <v>786</v>
      </c>
      <c r="E153" s="9"/>
      <c r="F153" s="9"/>
      <c r="G153" s="9"/>
      <c r="H153" s="9"/>
      <c r="I153" s="9"/>
      <c r="J153" s="9"/>
      <c r="K153" s="10"/>
      <c r="L153" s="11"/>
      <c r="M153" s="11"/>
      <c r="N153" s="11"/>
      <c r="O153" s="11"/>
      <c r="P153" s="12"/>
    </row>
    <row r="154" spans="1:16">
      <c r="A154" s="9"/>
      <c r="B154" s="9"/>
      <c r="C154" s="9"/>
      <c r="D154" s="9"/>
      <c r="E154" s="9"/>
      <c r="F154" s="9"/>
      <c r="G154" s="9"/>
      <c r="H154" s="9"/>
      <c r="I154" s="9"/>
      <c r="J154" s="9"/>
      <c r="K154" s="10"/>
      <c r="L154" s="11"/>
      <c r="M154" s="11"/>
      <c r="N154" s="11"/>
      <c r="O154" s="11"/>
      <c r="P154" s="12"/>
    </row>
    <row r="155" spans="1:16">
      <c r="A155" s="25" t="str">
        <f>KT!A24</f>
        <v xml:space="preserve">Sastādīja: </v>
      </c>
      <c r="C155" s="26"/>
      <c r="D155" s="26" t="str">
        <f>KT!C28</f>
        <v>2024. gada ____________</v>
      </c>
      <c r="E155" s="26"/>
      <c r="F155" s="26"/>
      <c r="G155" s="26"/>
      <c r="H155" s="26"/>
    </row>
    <row r="156" spans="1:16">
      <c r="A156" s="25" t="s">
        <v>39</v>
      </c>
      <c r="C156" s="26"/>
      <c r="D156" s="26"/>
      <c r="E156" s="26"/>
      <c r="F156" s="26"/>
      <c r="G156" s="26"/>
      <c r="H156" s="26"/>
    </row>
    <row r="157" spans="1:16">
      <c r="A157" s="25"/>
      <c r="C157" s="26"/>
      <c r="D157" s="26"/>
      <c r="E157" s="26"/>
      <c r="F157" s="26"/>
      <c r="G157" s="26"/>
      <c r="H157" s="26"/>
    </row>
    <row r="158" spans="1:16">
      <c r="A158" s="27"/>
      <c r="C158" s="26"/>
      <c r="D158" s="26"/>
      <c r="E158" s="26"/>
      <c r="F158" s="26"/>
      <c r="G158" s="26"/>
      <c r="H158" s="26"/>
    </row>
    <row r="159" spans="1:16">
      <c r="A159" s="25" t="str">
        <f>KT!A28</f>
        <v xml:space="preserve">Pārbaudīja: </v>
      </c>
      <c r="C159" s="26"/>
      <c r="D159" s="26" t="str">
        <f>KT!C28</f>
        <v>2024. gada ____________</v>
      </c>
      <c r="E159" s="26"/>
      <c r="F159" s="26"/>
      <c r="G159" s="26"/>
      <c r="H159" s="26"/>
    </row>
    <row r="160" spans="1:16">
      <c r="A160" s="25" t="s">
        <v>40</v>
      </c>
      <c r="C160" s="26"/>
      <c r="D160" s="26"/>
      <c r="E160" s="26"/>
      <c r="F160" s="26"/>
      <c r="G160" s="26"/>
      <c r="H160" s="26"/>
    </row>
    <row r="161" spans="1:8">
      <c r="A161" s="25" t="str">
        <f>KT!A30</f>
        <v>Sertifikāta Nr.:</v>
      </c>
      <c r="C161" s="26"/>
      <c r="D161" s="26"/>
      <c r="E161" s="26"/>
      <c r="F161" s="26"/>
      <c r="G161" s="26"/>
      <c r="H161" s="26"/>
    </row>
    <row r="162" spans="1:8">
      <c r="B162" s="28"/>
      <c r="C162" s="26"/>
      <c r="D162" s="26"/>
      <c r="E162" s="26"/>
      <c r="F162" s="26"/>
      <c r="G162" s="26"/>
      <c r="H162" s="26"/>
    </row>
    <row r="163" spans="1:8">
      <c r="B163" s="29"/>
      <c r="C163" s="30"/>
      <c r="D163" s="29"/>
      <c r="F163" s="30"/>
      <c r="H163" s="26"/>
    </row>
  </sheetData>
  <autoFilter ref="A14:P43">
    <filterColumn colId="5" showButton="0"/>
    <filterColumn colId="6" showButton="0"/>
    <filterColumn colId="7" showButton="0"/>
    <filterColumn colId="8" showButton="0"/>
    <filterColumn colId="9" showButton="0"/>
    <filterColumn colId="11" showButton="0"/>
    <filterColumn colId="12" showButton="0"/>
    <filterColumn colId="13" showButton="0"/>
    <filterColumn colId="14" showButton="0"/>
  </autoFilter>
  <mergeCells count="28">
    <mergeCell ref="L14:P14"/>
    <mergeCell ref="A16:P16"/>
    <mergeCell ref="A17:P17"/>
    <mergeCell ref="A2:P2"/>
    <mergeCell ref="A3:P3"/>
    <mergeCell ref="A4:P4"/>
    <mergeCell ref="M11:N11"/>
    <mergeCell ref="A14:A15"/>
    <mergeCell ref="B14:B15"/>
    <mergeCell ref="C14:C15"/>
    <mergeCell ref="D14:D15"/>
    <mergeCell ref="E14:E15"/>
    <mergeCell ref="F14:K14"/>
    <mergeCell ref="A150:P150"/>
    <mergeCell ref="A151:J151"/>
    <mergeCell ref="A24:P24"/>
    <mergeCell ref="A44:P44"/>
    <mergeCell ref="A66:P66"/>
    <mergeCell ref="A67:P67"/>
    <mergeCell ref="A84:P84"/>
    <mergeCell ref="A102:P102"/>
    <mergeCell ref="A57:P57"/>
    <mergeCell ref="A119:P119"/>
    <mergeCell ref="A125:P125"/>
    <mergeCell ref="A126:P126"/>
    <mergeCell ref="A134:P134"/>
    <mergeCell ref="A135:P135"/>
    <mergeCell ref="A145:P145"/>
  </mergeCells>
  <phoneticPr fontId="115" type="noConversion"/>
  <pageMargins left="0.7" right="0.7" top="0.75" bottom="0.75" header="0.3" footer="0.3"/>
  <pageSetup paperSize="9" scale="5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116"/>
  <sheetViews>
    <sheetView view="pageBreakPreview" topLeftCell="A64" zoomScale="85" zoomScaleNormal="85" zoomScaleSheetLayoutView="85" workbookViewId="0">
      <selection activeCell="I97" sqref="I97:I100"/>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8" width="9.5703125" style="3" customWidth="1"/>
    <col min="9" max="9" width="11.5703125" style="3" customWidth="1"/>
    <col min="10" max="10" width="9.5703125" style="3" customWidth="1"/>
    <col min="11" max="11" width="11.85546875" style="3" customWidth="1"/>
    <col min="12" max="16" width="14.85546875" style="3" customWidth="1"/>
    <col min="17" max="16384" width="9.140625" style="3"/>
  </cols>
  <sheetData>
    <row r="2" spans="1:16">
      <c r="A2" s="158" t="s">
        <v>54</v>
      </c>
      <c r="B2" s="158"/>
      <c r="C2" s="158"/>
      <c r="D2" s="158"/>
      <c r="E2" s="158"/>
      <c r="F2" s="158"/>
      <c r="G2" s="158"/>
      <c r="H2" s="158"/>
      <c r="I2" s="158"/>
      <c r="J2" s="158"/>
      <c r="K2" s="158"/>
      <c r="L2" s="158"/>
      <c r="M2" s="158"/>
      <c r="N2" s="158"/>
      <c r="O2" s="158"/>
      <c r="P2" s="158"/>
    </row>
    <row r="3" spans="1:16">
      <c r="A3" s="159" t="s">
        <v>188</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38"/>
      <c r="B5" s="38"/>
      <c r="C5" s="38"/>
      <c r="D5" s="38"/>
      <c r="E5" s="38"/>
      <c r="F5" s="38"/>
      <c r="G5" s="38"/>
      <c r="H5" s="38"/>
      <c r="I5" s="38"/>
      <c r="J5" s="38"/>
      <c r="K5" s="38"/>
      <c r="L5" s="38"/>
      <c r="M5" s="38"/>
      <c r="N5" s="38"/>
      <c r="O5" s="38"/>
      <c r="P5" s="38"/>
    </row>
    <row r="6" spans="1:16">
      <c r="A6" s="3" t="s">
        <v>10</v>
      </c>
      <c r="C6" s="5" t="str">
        <f>KT!B9</f>
        <v>Salaspils pilsētas centrālās daļas satiksmes infrastruktūras pārbūve un pilsētas galvenā laukuma izveide 1.kārta</v>
      </c>
      <c r="D6" s="5"/>
      <c r="E6" s="5"/>
    </row>
    <row r="7" spans="1:16">
      <c r="A7" s="3" t="s">
        <v>11</v>
      </c>
      <c r="C7" s="5"/>
    </row>
    <row r="8" spans="1:16">
      <c r="A8" s="3" t="s">
        <v>0</v>
      </c>
      <c r="C8" s="5" t="str">
        <f>KT!B12</f>
        <v>Līvzemes iela, Vītolu iela, Mazā vītolu iela, Rīgas iela, Salaspils</v>
      </c>
      <c r="D8" s="4"/>
      <c r="E8" s="4"/>
    </row>
    <row r="9" spans="1:16">
      <c r="A9" s="3" t="s">
        <v>1</v>
      </c>
      <c r="C9" s="5"/>
      <c r="D9" s="4"/>
      <c r="E9" s="4"/>
    </row>
    <row r="11" spans="1:16">
      <c r="A11" s="3" t="s">
        <v>47</v>
      </c>
      <c r="M11" s="160" t="s">
        <v>2</v>
      </c>
      <c r="N11" s="160"/>
      <c r="O11" s="6">
        <f>P102</f>
        <v>0</v>
      </c>
      <c r="P11" s="3" t="s">
        <v>3</v>
      </c>
    </row>
    <row r="12" spans="1:16">
      <c r="E12" s="38"/>
      <c r="N12" s="31" t="s">
        <v>45</v>
      </c>
      <c r="O12" s="3" t="str">
        <f>KT!C28</f>
        <v>2024. gada ____________</v>
      </c>
    </row>
    <row r="13" spans="1:16">
      <c r="E13" s="38"/>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39" t="s">
        <v>6</v>
      </c>
      <c r="G15" s="39" t="s">
        <v>16</v>
      </c>
      <c r="H15" s="39" t="s">
        <v>15</v>
      </c>
      <c r="I15" s="39" t="s">
        <v>17</v>
      </c>
      <c r="J15" s="39" t="s">
        <v>18</v>
      </c>
      <c r="K15" s="39" t="s">
        <v>19</v>
      </c>
      <c r="L15" s="39" t="s">
        <v>7</v>
      </c>
      <c r="M15" s="39" t="s">
        <v>15</v>
      </c>
      <c r="N15" s="39" t="s">
        <v>17</v>
      </c>
      <c r="O15" s="39" t="s">
        <v>18</v>
      </c>
      <c r="P15" s="39" t="s">
        <v>20</v>
      </c>
    </row>
    <row r="16" spans="1:16">
      <c r="A16" s="165" t="s">
        <v>796</v>
      </c>
      <c r="B16" s="165"/>
      <c r="C16" s="165"/>
      <c r="D16" s="165"/>
      <c r="E16" s="165"/>
      <c r="F16" s="165"/>
      <c r="G16" s="165"/>
      <c r="H16" s="165"/>
      <c r="I16" s="165"/>
      <c r="J16" s="165"/>
      <c r="K16" s="165"/>
      <c r="L16" s="165"/>
      <c r="M16" s="165"/>
      <c r="N16" s="165"/>
      <c r="O16" s="165"/>
      <c r="P16" s="165"/>
    </row>
    <row r="17" spans="1:16">
      <c r="A17" s="165" t="s">
        <v>794</v>
      </c>
      <c r="B17" s="165"/>
      <c r="C17" s="165"/>
      <c r="D17" s="165"/>
      <c r="E17" s="165"/>
      <c r="F17" s="165"/>
      <c r="G17" s="165"/>
      <c r="H17" s="165"/>
      <c r="I17" s="165"/>
      <c r="J17" s="165"/>
      <c r="K17" s="165"/>
      <c r="L17" s="165"/>
      <c r="M17" s="165"/>
      <c r="N17" s="165"/>
      <c r="O17" s="165"/>
      <c r="P17" s="165"/>
    </row>
    <row r="18" spans="1:16" ht="31.5">
      <c r="A18" s="63">
        <v>1</v>
      </c>
      <c r="B18" s="59"/>
      <c r="C18" s="56" t="s">
        <v>191</v>
      </c>
      <c r="D18" s="41" t="s">
        <v>60</v>
      </c>
      <c r="E18" s="43">
        <v>3</v>
      </c>
      <c r="F18" s="67"/>
      <c r="G18" s="67"/>
      <c r="H18" s="67"/>
      <c r="I18" s="67"/>
      <c r="J18" s="67"/>
      <c r="K18" s="68">
        <f t="shared" ref="K18:K20" si="0">SUM(H18:J18)</f>
        <v>0</v>
      </c>
      <c r="L18" s="7">
        <f t="shared" ref="L18:L19" si="1">ROUND(E18*F18,2)</f>
        <v>0</v>
      </c>
      <c r="M18" s="7">
        <f t="shared" ref="M18:M19" si="2">ROUND(E18*H18,2)</f>
        <v>0</v>
      </c>
      <c r="N18" s="7">
        <f t="shared" ref="N18:N19" si="3">ROUND(E18*I18,2)</f>
        <v>0</v>
      </c>
      <c r="O18" s="7">
        <f t="shared" ref="O18:O19" si="4">ROUND(E18*J18,2)</f>
        <v>0</v>
      </c>
      <c r="P18" s="7">
        <f t="shared" ref="P18:P19" si="5">SUM(M18:O18)</f>
        <v>0</v>
      </c>
    </row>
    <row r="19" spans="1:16">
      <c r="A19" s="63">
        <v>2</v>
      </c>
      <c r="B19" s="59"/>
      <c r="C19" s="61" t="s">
        <v>193</v>
      </c>
      <c r="D19" s="41" t="s">
        <v>60</v>
      </c>
      <c r="E19" s="43">
        <v>3</v>
      </c>
      <c r="F19" s="67"/>
      <c r="G19" s="67"/>
      <c r="H19" s="67"/>
      <c r="I19" s="67"/>
      <c r="J19" s="67"/>
      <c r="K19" s="68">
        <f t="shared" si="0"/>
        <v>0</v>
      </c>
      <c r="L19" s="7">
        <f t="shared" si="1"/>
        <v>0</v>
      </c>
      <c r="M19" s="7">
        <f t="shared" si="2"/>
        <v>0</v>
      </c>
      <c r="N19" s="7">
        <f t="shared" si="3"/>
        <v>0</v>
      </c>
      <c r="O19" s="7">
        <f t="shared" si="4"/>
        <v>0</v>
      </c>
      <c r="P19" s="7">
        <f t="shared" si="5"/>
        <v>0</v>
      </c>
    </row>
    <row r="20" spans="1:16">
      <c r="A20" s="63">
        <v>3</v>
      </c>
      <c r="B20" s="59"/>
      <c r="C20" s="61" t="s">
        <v>195</v>
      </c>
      <c r="D20" s="41" t="s">
        <v>60</v>
      </c>
      <c r="E20" s="43">
        <v>4</v>
      </c>
      <c r="F20" s="67"/>
      <c r="G20" s="67"/>
      <c r="H20" s="67"/>
      <c r="I20" s="67"/>
      <c r="J20" s="67"/>
      <c r="K20" s="68">
        <f t="shared" si="0"/>
        <v>0</v>
      </c>
      <c r="L20" s="7">
        <f t="shared" ref="L20" si="6">ROUND(E20*F20,2)</f>
        <v>0</v>
      </c>
      <c r="M20" s="7">
        <f t="shared" ref="M20" si="7">ROUND(E20*H20,2)</f>
        <v>0</v>
      </c>
      <c r="N20" s="7">
        <f t="shared" ref="N20" si="8">ROUND(E20*I20,2)</f>
        <v>0</v>
      </c>
      <c r="O20" s="7">
        <f t="shared" ref="O20" si="9">ROUND(E20*J20,2)</f>
        <v>0</v>
      </c>
      <c r="P20" s="7">
        <f t="shared" ref="P20" si="10">SUM(M20:O20)</f>
        <v>0</v>
      </c>
    </row>
    <row r="21" spans="1:16" ht="31.5">
      <c r="A21" s="63">
        <v>4</v>
      </c>
      <c r="B21" s="59"/>
      <c r="C21" s="61" t="s">
        <v>196</v>
      </c>
      <c r="D21" s="41" t="s">
        <v>60</v>
      </c>
      <c r="E21" s="43">
        <v>4</v>
      </c>
      <c r="F21" s="67"/>
      <c r="G21" s="67"/>
      <c r="H21" s="67"/>
      <c r="I21" s="67"/>
      <c r="J21" s="67"/>
      <c r="K21" s="68">
        <f t="shared" ref="K21:K41" si="11">SUM(H21:J21)</f>
        <v>0</v>
      </c>
      <c r="L21" s="7">
        <f t="shared" ref="L21:L41" si="12">ROUND(E21*F21,2)</f>
        <v>0</v>
      </c>
      <c r="M21" s="7">
        <f t="shared" ref="M21:M41" si="13">ROUND(E21*H21,2)</f>
        <v>0</v>
      </c>
      <c r="N21" s="7">
        <f t="shared" ref="N21:N41" si="14">ROUND(E21*I21,2)</f>
        <v>0</v>
      </c>
      <c r="O21" s="7">
        <f t="shared" ref="O21:O41" si="15">ROUND(E21*J21,2)</f>
        <v>0</v>
      </c>
      <c r="P21" s="7">
        <f t="shared" ref="P21:P41" si="16">SUM(M21:O21)</f>
        <v>0</v>
      </c>
    </row>
    <row r="22" spans="1:16" ht="31.5">
      <c r="A22" s="63">
        <v>5</v>
      </c>
      <c r="B22" s="59"/>
      <c r="C22" s="61" t="s">
        <v>197</v>
      </c>
      <c r="D22" s="41" t="s">
        <v>57</v>
      </c>
      <c r="E22" s="43">
        <v>3</v>
      </c>
      <c r="F22" s="67"/>
      <c r="G22" s="67"/>
      <c r="H22" s="67"/>
      <c r="I22" s="67"/>
      <c r="J22" s="67"/>
      <c r="K22" s="68">
        <f t="shared" si="11"/>
        <v>0</v>
      </c>
      <c r="L22" s="7">
        <f t="shared" si="12"/>
        <v>0</v>
      </c>
      <c r="M22" s="7">
        <f t="shared" si="13"/>
        <v>0</v>
      </c>
      <c r="N22" s="7">
        <f t="shared" si="14"/>
        <v>0</v>
      </c>
      <c r="O22" s="7">
        <f t="shared" si="15"/>
        <v>0</v>
      </c>
      <c r="P22" s="7">
        <f t="shared" si="16"/>
        <v>0</v>
      </c>
    </row>
    <row r="23" spans="1:16">
      <c r="A23" s="63">
        <v>6</v>
      </c>
      <c r="B23" s="59"/>
      <c r="C23" s="61" t="s">
        <v>263</v>
      </c>
      <c r="D23" s="41" t="s">
        <v>60</v>
      </c>
      <c r="E23" s="43">
        <v>2</v>
      </c>
      <c r="F23" s="67"/>
      <c r="G23" s="67"/>
      <c r="H23" s="67"/>
      <c r="I23" s="67"/>
      <c r="J23" s="67"/>
      <c r="K23" s="68">
        <f t="shared" si="11"/>
        <v>0</v>
      </c>
      <c r="L23" s="7">
        <f t="shared" si="12"/>
        <v>0</v>
      </c>
      <c r="M23" s="7">
        <f t="shared" si="13"/>
        <v>0</v>
      </c>
      <c r="N23" s="7">
        <f t="shared" si="14"/>
        <v>0</v>
      </c>
      <c r="O23" s="7">
        <f t="shared" si="15"/>
        <v>0</v>
      </c>
      <c r="P23" s="7">
        <f t="shared" si="16"/>
        <v>0</v>
      </c>
    </row>
    <row r="24" spans="1:16" ht="31.5">
      <c r="A24" s="63">
        <v>7</v>
      </c>
      <c r="B24" s="59"/>
      <c r="C24" s="61" t="s">
        <v>264</v>
      </c>
      <c r="D24" s="41" t="s">
        <v>60</v>
      </c>
      <c r="E24" s="43">
        <v>3</v>
      </c>
      <c r="F24" s="67"/>
      <c r="G24" s="67"/>
      <c r="H24" s="67"/>
      <c r="I24" s="67"/>
      <c r="J24" s="67"/>
      <c r="K24" s="68">
        <f t="shared" si="11"/>
        <v>0</v>
      </c>
      <c r="L24" s="7">
        <f t="shared" si="12"/>
        <v>0</v>
      </c>
      <c r="M24" s="7">
        <f t="shared" si="13"/>
        <v>0</v>
      </c>
      <c r="N24" s="7">
        <f t="shared" si="14"/>
        <v>0</v>
      </c>
      <c r="O24" s="7">
        <f t="shared" si="15"/>
        <v>0</v>
      </c>
      <c r="P24" s="7">
        <f t="shared" si="16"/>
        <v>0</v>
      </c>
    </row>
    <row r="25" spans="1:16">
      <c r="A25" s="63">
        <v>8</v>
      </c>
      <c r="B25" s="59"/>
      <c r="C25" s="61" t="s">
        <v>198</v>
      </c>
      <c r="D25" s="41" t="s">
        <v>53</v>
      </c>
      <c r="E25" s="43">
        <v>60</v>
      </c>
      <c r="F25" s="67"/>
      <c r="G25" s="67"/>
      <c r="H25" s="67"/>
      <c r="I25" s="67"/>
      <c r="J25" s="67"/>
      <c r="K25" s="68">
        <f t="shared" si="11"/>
        <v>0</v>
      </c>
      <c r="L25" s="7">
        <f t="shared" si="12"/>
        <v>0</v>
      </c>
      <c r="M25" s="7">
        <f t="shared" si="13"/>
        <v>0</v>
      </c>
      <c r="N25" s="7">
        <f t="shared" si="14"/>
        <v>0</v>
      </c>
      <c r="O25" s="7">
        <f t="shared" si="15"/>
        <v>0</v>
      </c>
      <c r="P25" s="7">
        <f t="shared" si="16"/>
        <v>0</v>
      </c>
    </row>
    <row r="26" spans="1:16">
      <c r="A26" s="63">
        <v>9</v>
      </c>
      <c r="B26" s="59"/>
      <c r="C26" s="61" t="s">
        <v>199</v>
      </c>
      <c r="D26" s="41" t="s">
        <v>53</v>
      </c>
      <c r="E26" s="43">
        <v>15</v>
      </c>
      <c r="F26" s="67"/>
      <c r="G26" s="67"/>
      <c r="H26" s="67"/>
      <c r="I26" s="67"/>
      <c r="J26" s="67"/>
      <c r="K26" s="68">
        <f t="shared" si="11"/>
        <v>0</v>
      </c>
      <c r="L26" s="7">
        <f t="shared" si="12"/>
        <v>0</v>
      </c>
      <c r="M26" s="7">
        <f t="shared" si="13"/>
        <v>0</v>
      </c>
      <c r="N26" s="7">
        <f t="shared" si="14"/>
        <v>0</v>
      </c>
      <c r="O26" s="7">
        <f t="shared" si="15"/>
        <v>0</v>
      </c>
      <c r="P26" s="7">
        <f t="shared" si="16"/>
        <v>0</v>
      </c>
    </row>
    <row r="27" spans="1:16">
      <c r="A27" s="63">
        <v>10</v>
      </c>
      <c r="B27" s="59"/>
      <c r="C27" s="61" t="s">
        <v>200</v>
      </c>
      <c r="D27" s="41" t="s">
        <v>209</v>
      </c>
      <c r="E27" s="43">
        <v>1</v>
      </c>
      <c r="F27" s="67"/>
      <c r="G27" s="67"/>
      <c r="H27" s="67"/>
      <c r="I27" s="67"/>
      <c r="J27" s="67"/>
      <c r="K27" s="68">
        <f t="shared" si="11"/>
        <v>0</v>
      </c>
      <c r="L27" s="7">
        <f t="shared" si="12"/>
        <v>0</v>
      </c>
      <c r="M27" s="7">
        <f t="shared" si="13"/>
        <v>0</v>
      </c>
      <c r="N27" s="7">
        <f t="shared" si="14"/>
        <v>0</v>
      </c>
      <c r="O27" s="7">
        <f t="shared" si="15"/>
        <v>0</v>
      </c>
      <c r="P27" s="7">
        <f t="shared" si="16"/>
        <v>0</v>
      </c>
    </row>
    <row r="28" spans="1:16">
      <c r="A28" s="63">
        <v>11</v>
      </c>
      <c r="B28" s="59"/>
      <c r="C28" s="61" t="s">
        <v>201</v>
      </c>
      <c r="D28" s="41" t="s">
        <v>53</v>
      </c>
      <c r="E28" s="43">
        <v>50</v>
      </c>
      <c r="F28" s="67"/>
      <c r="G28" s="67"/>
      <c r="H28" s="67"/>
      <c r="I28" s="67"/>
      <c r="J28" s="67"/>
      <c r="K28" s="68">
        <f t="shared" si="11"/>
        <v>0</v>
      </c>
      <c r="L28" s="7">
        <f t="shared" si="12"/>
        <v>0</v>
      </c>
      <c r="M28" s="7">
        <f t="shared" si="13"/>
        <v>0</v>
      </c>
      <c r="N28" s="7">
        <f t="shared" si="14"/>
        <v>0</v>
      </c>
      <c r="O28" s="7">
        <f t="shared" si="15"/>
        <v>0</v>
      </c>
      <c r="P28" s="7">
        <f t="shared" si="16"/>
        <v>0</v>
      </c>
    </row>
    <row r="29" spans="1:16">
      <c r="A29" s="63">
        <v>12</v>
      </c>
      <c r="B29" s="59"/>
      <c r="C29" s="61" t="s">
        <v>203</v>
      </c>
      <c r="D29" s="41" t="s">
        <v>53</v>
      </c>
      <c r="E29" s="43">
        <v>10</v>
      </c>
      <c r="F29" s="67"/>
      <c r="G29" s="67"/>
      <c r="H29" s="67"/>
      <c r="I29" s="67"/>
      <c r="J29" s="67"/>
      <c r="K29" s="68">
        <f t="shared" si="11"/>
        <v>0</v>
      </c>
      <c r="L29" s="7">
        <f t="shared" si="12"/>
        <v>0</v>
      </c>
      <c r="M29" s="7">
        <f t="shared" si="13"/>
        <v>0</v>
      </c>
      <c r="N29" s="7">
        <f t="shared" si="14"/>
        <v>0</v>
      </c>
      <c r="O29" s="7">
        <f t="shared" si="15"/>
        <v>0</v>
      </c>
      <c r="P29" s="7">
        <f t="shared" si="16"/>
        <v>0</v>
      </c>
    </row>
    <row r="30" spans="1:16">
      <c r="A30" s="63">
        <v>13</v>
      </c>
      <c r="B30" s="59"/>
      <c r="C30" s="61" t="s">
        <v>207</v>
      </c>
      <c r="D30" s="41" t="s">
        <v>210</v>
      </c>
      <c r="E30" s="43">
        <v>1</v>
      </c>
      <c r="F30" s="67"/>
      <c r="G30" s="67"/>
      <c r="H30" s="67"/>
      <c r="I30" s="67"/>
      <c r="J30" s="67"/>
      <c r="K30" s="68">
        <f t="shared" si="11"/>
        <v>0</v>
      </c>
      <c r="L30" s="7">
        <f t="shared" si="12"/>
        <v>0</v>
      </c>
      <c r="M30" s="7">
        <f t="shared" si="13"/>
        <v>0</v>
      </c>
      <c r="N30" s="7">
        <f t="shared" si="14"/>
        <v>0</v>
      </c>
      <c r="O30" s="7">
        <f t="shared" si="15"/>
        <v>0</v>
      </c>
      <c r="P30" s="7">
        <f t="shared" si="16"/>
        <v>0</v>
      </c>
    </row>
    <row r="31" spans="1:16">
      <c r="A31" s="165" t="s">
        <v>211</v>
      </c>
      <c r="B31" s="165"/>
      <c r="C31" s="165"/>
      <c r="D31" s="165"/>
      <c r="E31" s="165"/>
      <c r="F31" s="165"/>
      <c r="G31" s="165"/>
      <c r="H31" s="165"/>
      <c r="I31" s="165"/>
      <c r="J31" s="165"/>
      <c r="K31" s="165"/>
      <c r="L31" s="165"/>
      <c r="M31" s="165"/>
      <c r="N31" s="165"/>
      <c r="O31" s="165"/>
      <c r="P31" s="165"/>
    </row>
    <row r="32" spans="1:16">
      <c r="A32" s="165" t="s">
        <v>212</v>
      </c>
      <c r="B32" s="165"/>
      <c r="C32" s="165"/>
      <c r="D32" s="165"/>
      <c r="E32" s="165"/>
      <c r="F32" s="165"/>
      <c r="G32" s="165"/>
      <c r="H32" s="165"/>
      <c r="I32" s="165"/>
      <c r="J32" s="165"/>
      <c r="K32" s="165"/>
      <c r="L32" s="165"/>
      <c r="M32" s="165"/>
      <c r="N32" s="165"/>
      <c r="O32" s="165"/>
      <c r="P32" s="165"/>
    </row>
    <row r="33" spans="1:16">
      <c r="A33" s="40">
        <v>16</v>
      </c>
      <c r="B33" s="59"/>
      <c r="C33" s="61" t="s">
        <v>213</v>
      </c>
      <c r="D33" s="41" t="s">
        <v>60</v>
      </c>
      <c r="E33" s="43">
        <v>2</v>
      </c>
      <c r="F33" s="67">
        <v>0</v>
      </c>
      <c r="G33" s="67">
        <v>0</v>
      </c>
      <c r="H33" s="67">
        <f t="shared" ref="H33:H41" si="17">ROUND(F33*G33,2)</f>
        <v>0</v>
      </c>
      <c r="I33" s="67"/>
      <c r="J33" s="67">
        <v>0</v>
      </c>
      <c r="K33" s="68">
        <f t="shared" si="11"/>
        <v>0</v>
      </c>
      <c r="L33" s="7">
        <f t="shared" si="12"/>
        <v>0</v>
      </c>
      <c r="M33" s="7">
        <f t="shared" si="13"/>
        <v>0</v>
      </c>
      <c r="N33" s="7">
        <f t="shared" si="14"/>
        <v>0</v>
      </c>
      <c r="O33" s="7">
        <f t="shared" si="15"/>
        <v>0</v>
      </c>
      <c r="P33" s="7">
        <f t="shared" si="16"/>
        <v>0</v>
      </c>
    </row>
    <row r="34" spans="1:16" ht="18" customHeight="1">
      <c r="A34" s="40">
        <v>17</v>
      </c>
      <c r="B34" s="59"/>
      <c r="C34" s="61" t="s">
        <v>214</v>
      </c>
      <c r="D34" s="41" t="s">
        <v>60</v>
      </c>
      <c r="E34" s="43">
        <v>1</v>
      </c>
      <c r="F34" s="67">
        <v>0</v>
      </c>
      <c r="G34" s="67">
        <v>0</v>
      </c>
      <c r="H34" s="67">
        <f t="shared" si="17"/>
        <v>0</v>
      </c>
      <c r="I34" s="67"/>
      <c r="J34" s="67">
        <v>0</v>
      </c>
      <c r="K34" s="68">
        <f t="shared" si="11"/>
        <v>0</v>
      </c>
      <c r="L34" s="7">
        <f t="shared" si="12"/>
        <v>0</v>
      </c>
      <c r="M34" s="7">
        <f t="shared" si="13"/>
        <v>0</v>
      </c>
      <c r="N34" s="7">
        <f t="shared" si="14"/>
        <v>0</v>
      </c>
      <c r="O34" s="7">
        <f t="shared" si="15"/>
        <v>0</v>
      </c>
      <c r="P34" s="7">
        <f t="shared" si="16"/>
        <v>0</v>
      </c>
    </row>
    <row r="35" spans="1:16">
      <c r="A35" s="40">
        <v>18</v>
      </c>
      <c r="B35" s="59"/>
      <c r="C35" s="61" t="s">
        <v>215</v>
      </c>
      <c r="D35" s="41" t="s">
        <v>60</v>
      </c>
      <c r="E35" s="43">
        <v>1</v>
      </c>
      <c r="F35" s="67">
        <v>0</v>
      </c>
      <c r="G35" s="67">
        <v>0</v>
      </c>
      <c r="H35" s="67">
        <f t="shared" si="17"/>
        <v>0</v>
      </c>
      <c r="I35" s="67"/>
      <c r="J35" s="67">
        <v>0</v>
      </c>
      <c r="K35" s="68">
        <f t="shared" si="11"/>
        <v>0</v>
      </c>
      <c r="L35" s="7">
        <f t="shared" si="12"/>
        <v>0</v>
      </c>
      <c r="M35" s="7">
        <f t="shared" si="13"/>
        <v>0</v>
      </c>
      <c r="N35" s="7">
        <f t="shared" si="14"/>
        <v>0</v>
      </c>
      <c r="O35" s="7">
        <f t="shared" si="15"/>
        <v>0</v>
      </c>
      <c r="P35" s="7">
        <f t="shared" si="16"/>
        <v>0</v>
      </c>
    </row>
    <row r="36" spans="1:16">
      <c r="A36" s="40">
        <v>19</v>
      </c>
      <c r="B36" s="59"/>
      <c r="C36" s="61" t="s">
        <v>298</v>
      </c>
      <c r="D36" s="41" t="s">
        <v>60</v>
      </c>
      <c r="E36" s="43">
        <v>2</v>
      </c>
      <c r="F36" s="67">
        <v>0</v>
      </c>
      <c r="G36" s="67">
        <v>0</v>
      </c>
      <c r="H36" s="67">
        <f t="shared" si="17"/>
        <v>0</v>
      </c>
      <c r="I36" s="67"/>
      <c r="J36" s="67">
        <v>0</v>
      </c>
      <c r="K36" s="68">
        <f t="shared" si="11"/>
        <v>0</v>
      </c>
      <c r="L36" s="7">
        <f t="shared" si="12"/>
        <v>0</v>
      </c>
      <c r="M36" s="7">
        <f t="shared" si="13"/>
        <v>0</v>
      </c>
      <c r="N36" s="7">
        <f t="shared" si="14"/>
        <v>0</v>
      </c>
      <c r="O36" s="7">
        <f t="shared" si="15"/>
        <v>0</v>
      </c>
      <c r="P36" s="7">
        <f t="shared" si="16"/>
        <v>0</v>
      </c>
    </row>
    <row r="37" spans="1:16">
      <c r="A37" s="40">
        <v>20</v>
      </c>
      <c r="B37" s="59"/>
      <c r="C37" s="61" t="s">
        <v>216</v>
      </c>
      <c r="D37" s="41" t="s">
        <v>60</v>
      </c>
      <c r="E37" s="43">
        <v>1</v>
      </c>
      <c r="F37" s="67">
        <v>0</v>
      </c>
      <c r="G37" s="67">
        <v>0</v>
      </c>
      <c r="H37" s="67">
        <f t="shared" si="17"/>
        <v>0</v>
      </c>
      <c r="I37" s="67"/>
      <c r="J37" s="67">
        <v>0</v>
      </c>
      <c r="K37" s="68">
        <f t="shared" si="11"/>
        <v>0</v>
      </c>
      <c r="L37" s="7">
        <f t="shared" si="12"/>
        <v>0</v>
      </c>
      <c r="M37" s="7">
        <f t="shared" si="13"/>
        <v>0</v>
      </c>
      <c r="N37" s="7">
        <f t="shared" si="14"/>
        <v>0</v>
      </c>
      <c r="O37" s="7">
        <f t="shared" si="15"/>
        <v>0</v>
      </c>
      <c r="P37" s="7">
        <f t="shared" si="16"/>
        <v>0</v>
      </c>
    </row>
    <row r="38" spans="1:16">
      <c r="A38" s="40">
        <v>21</v>
      </c>
      <c r="B38" s="59"/>
      <c r="C38" s="61" t="s">
        <v>217</v>
      </c>
      <c r="D38" s="41" t="s">
        <v>60</v>
      </c>
      <c r="E38" s="43">
        <v>1</v>
      </c>
      <c r="F38" s="67">
        <v>0</v>
      </c>
      <c r="G38" s="67">
        <v>0</v>
      </c>
      <c r="H38" s="67">
        <f t="shared" si="17"/>
        <v>0</v>
      </c>
      <c r="I38" s="67"/>
      <c r="J38" s="67">
        <v>0</v>
      </c>
      <c r="K38" s="68">
        <f t="shared" si="11"/>
        <v>0</v>
      </c>
      <c r="L38" s="7">
        <f t="shared" si="12"/>
        <v>0</v>
      </c>
      <c r="M38" s="7">
        <f t="shared" si="13"/>
        <v>0</v>
      </c>
      <c r="N38" s="7">
        <f t="shared" si="14"/>
        <v>0</v>
      </c>
      <c r="O38" s="7">
        <f t="shared" si="15"/>
        <v>0</v>
      </c>
      <c r="P38" s="7">
        <f t="shared" si="16"/>
        <v>0</v>
      </c>
    </row>
    <row r="39" spans="1:16">
      <c r="A39" s="40">
        <v>22</v>
      </c>
      <c r="B39" s="59"/>
      <c r="C39" s="61" t="s">
        <v>218</v>
      </c>
      <c r="D39" s="41" t="s">
        <v>60</v>
      </c>
      <c r="E39" s="43">
        <v>1</v>
      </c>
      <c r="F39" s="67">
        <v>0</v>
      </c>
      <c r="G39" s="67">
        <v>0</v>
      </c>
      <c r="H39" s="67">
        <f t="shared" si="17"/>
        <v>0</v>
      </c>
      <c r="I39" s="67"/>
      <c r="J39" s="67">
        <v>0</v>
      </c>
      <c r="K39" s="68">
        <f t="shared" si="11"/>
        <v>0</v>
      </c>
      <c r="L39" s="7">
        <f t="shared" si="12"/>
        <v>0</v>
      </c>
      <c r="M39" s="7">
        <f t="shared" si="13"/>
        <v>0</v>
      </c>
      <c r="N39" s="7">
        <f t="shared" si="14"/>
        <v>0</v>
      </c>
      <c r="O39" s="7">
        <f t="shared" si="15"/>
        <v>0</v>
      </c>
      <c r="P39" s="7">
        <f t="shared" si="16"/>
        <v>0</v>
      </c>
    </row>
    <row r="40" spans="1:16">
      <c r="A40" s="40">
        <v>23</v>
      </c>
      <c r="B40" s="59"/>
      <c r="C40" s="61" t="s">
        <v>219</v>
      </c>
      <c r="D40" s="41" t="s">
        <v>60</v>
      </c>
      <c r="E40" s="43">
        <v>1</v>
      </c>
      <c r="F40" s="67">
        <v>0</v>
      </c>
      <c r="G40" s="67">
        <v>0</v>
      </c>
      <c r="H40" s="67">
        <f t="shared" si="17"/>
        <v>0</v>
      </c>
      <c r="I40" s="67"/>
      <c r="J40" s="67">
        <v>0</v>
      </c>
      <c r="K40" s="68">
        <f t="shared" si="11"/>
        <v>0</v>
      </c>
      <c r="L40" s="7">
        <f t="shared" si="12"/>
        <v>0</v>
      </c>
      <c r="M40" s="7">
        <f t="shared" si="13"/>
        <v>0</v>
      </c>
      <c r="N40" s="7">
        <f t="shared" si="14"/>
        <v>0</v>
      </c>
      <c r="O40" s="7">
        <f t="shared" si="15"/>
        <v>0</v>
      </c>
      <c r="P40" s="7">
        <f t="shared" si="16"/>
        <v>0</v>
      </c>
    </row>
    <row r="41" spans="1:16">
      <c r="A41" s="40">
        <v>24</v>
      </c>
      <c r="B41" s="59"/>
      <c r="C41" s="61" t="s">
        <v>220</v>
      </c>
      <c r="D41" s="41" t="s">
        <v>60</v>
      </c>
      <c r="E41" s="43">
        <v>3</v>
      </c>
      <c r="F41" s="67">
        <v>0</v>
      </c>
      <c r="G41" s="67">
        <v>0</v>
      </c>
      <c r="H41" s="67">
        <f t="shared" si="17"/>
        <v>0</v>
      </c>
      <c r="I41" s="67"/>
      <c r="J41" s="67">
        <v>0</v>
      </c>
      <c r="K41" s="68">
        <f t="shared" si="11"/>
        <v>0</v>
      </c>
      <c r="L41" s="7">
        <f t="shared" si="12"/>
        <v>0</v>
      </c>
      <c r="M41" s="7">
        <f t="shared" si="13"/>
        <v>0</v>
      </c>
      <c r="N41" s="7">
        <f t="shared" si="14"/>
        <v>0</v>
      </c>
      <c r="O41" s="7">
        <f t="shared" si="15"/>
        <v>0</v>
      </c>
      <c r="P41" s="7">
        <f t="shared" si="16"/>
        <v>0</v>
      </c>
    </row>
    <row r="42" spans="1:16">
      <c r="A42" s="165" t="s">
        <v>221</v>
      </c>
      <c r="B42" s="165"/>
      <c r="C42" s="165"/>
      <c r="D42" s="165"/>
      <c r="E42" s="165"/>
      <c r="F42" s="165"/>
      <c r="G42" s="165"/>
      <c r="H42" s="165"/>
      <c r="I42" s="165"/>
      <c r="J42" s="165"/>
      <c r="K42" s="165"/>
      <c r="L42" s="165"/>
      <c r="M42" s="165"/>
      <c r="N42" s="165"/>
      <c r="O42" s="165"/>
      <c r="P42" s="165"/>
    </row>
    <row r="43" spans="1:16">
      <c r="A43" s="40">
        <v>26</v>
      </c>
      <c r="B43" s="59"/>
      <c r="C43" s="44" t="s">
        <v>222</v>
      </c>
      <c r="D43" s="41" t="s">
        <v>57</v>
      </c>
      <c r="E43" s="43">
        <v>2</v>
      </c>
      <c r="F43" s="60">
        <v>0</v>
      </c>
      <c r="G43" s="60">
        <v>0</v>
      </c>
      <c r="H43" s="60">
        <f t="shared" ref="H43" si="18">ROUND(F43*G43,2)</f>
        <v>0</v>
      </c>
      <c r="I43" s="60"/>
      <c r="J43" s="60">
        <v>0</v>
      </c>
      <c r="K43" s="7">
        <f t="shared" ref="K43" si="19">SUM(H43:J43)</f>
        <v>0</v>
      </c>
      <c r="L43" s="7">
        <f t="shared" ref="L43:L57" si="20">ROUND(E43*F43,2)</f>
        <v>0</v>
      </c>
      <c r="M43" s="7">
        <f t="shared" ref="M43:M57" si="21">ROUND(E43*H43,2)</f>
        <v>0</v>
      </c>
      <c r="N43" s="7">
        <f t="shared" ref="N43:N57" si="22">ROUND(E43*I43,2)</f>
        <v>0</v>
      </c>
      <c r="O43" s="7">
        <f t="shared" ref="O43:O57" si="23">ROUND(E43*J43,2)</f>
        <v>0</v>
      </c>
      <c r="P43" s="7">
        <f t="shared" ref="P43:P57" si="24">SUM(M43:O43)</f>
        <v>0</v>
      </c>
    </row>
    <row r="44" spans="1:16">
      <c r="A44" s="165" t="s">
        <v>239</v>
      </c>
      <c r="B44" s="165"/>
      <c r="C44" s="165"/>
      <c r="D44" s="165"/>
      <c r="E44" s="165"/>
      <c r="F44" s="165"/>
      <c r="G44" s="165"/>
      <c r="H44" s="165"/>
      <c r="I44" s="165"/>
      <c r="J44" s="165"/>
      <c r="K44" s="165"/>
      <c r="L44" s="165"/>
      <c r="M44" s="165"/>
      <c r="N44" s="165"/>
      <c r="O44" s="165"/>
      <c r="P44" s="165"/>
    </row>
    <row r="45" spans="1:16">
      <c r="A45" s="40">
        <v>28</v>
      </c>
      <c r="B45" s="59"/>
      <c r="C45" s="54" t="s">
        <v>240</v>
      </c>
      <c r="D45" s="41" t="s">
        <v>60</v>
      </c>
      <c r="E45" s="43">
        <v>1</v>
      </c>
      <c r="F45" s="60">
        <v>0</v>
      </c>
      <c r="G45" s="60">
        <v>0</v>
      </c>
      <c r="H45" s="60">
        <f t="shared" ref="H45:H53" si="25">ROUND(F45*G45,2)</f>
        <v>0</v>
      </c>
      <c r="I45" s="60"/>
      <c r="J45" s="60">
        <v>0</v>
      </c>
      <c r="K45" s="7">
        <f t="shared" ref="K45:K53" si="26">SUM(H45:J45)</f>
        <v>0</v>
      </c>
      <c r="L45" s="7">
        <f t="shared" ref="L45:L53" si="27">ROUND(E45*F45,2)</f>
        <v>0</v>
      </c>
      <c r="M45" s="7">
        <f t="shared" ref="M45:M53" si="28">ROUND(E45*H45,2)</f>
        <v>0</v>
      </c>
      <c r="N45" s="7">
        <f t="shared" ref="N45:N53" si="29">ROUND(E45*I45,2)</f>
        <v>0</v>
      </c>
      <c r="O45" s="7">
        <f t="shared" ref="O45:O53" si="30">ROUND(E45*J45,2)</f>
        <v>0</v>
      </c>
      <c r="P45" s="7">
        <f t="shared" ref="P45:P53" si="31">SUM(M45:O45)</f>
        <v>0</v>
      </c>
    </row>
    <row r="46" spans="1:16">
      <c r="A46" s="40">
        <v>54</v>
      </c>
      <c r="B46" s="59"/>
      <c r="C46" s="54" t="s">
        <v>241</v>
      </c>
      <c r="D46" s="41" t="s">
        <v>60</v>
      </c>
      <c r="E46" s="43">
        <v>1</v>
      </c>
      <c r="F46" s="60">
        <v>0</v>
      </c>
      <c r="G46" s="60">
        <v>0</v>
      </c>
      <c r="H46" s="60">
        <f t="shared" si="25"/>
        <v>0</v>
      </c>
      <c r="I46" s="60"/>
      <c r="J46" s="60">
        <v>0</v>
      </c>
      <c r="K46" s="7">
        <f t="shared" si="26"/>
        <v>0</v>
      </c>
      <c r="L46" s="7">
        <f t="shared" si="27"/>
        <v>0</v>
      </c>
      <c r="M46" s="7">
        <f t="shared" si="28"/>
        <v>0</v>
      </c>
      <c r="N46" s="7">
        <f t="shared" si="29"/>
        <v>0</v>
      </c>
      <c r="O46" s="7">
        <f t="shared" si="30"/>
        <v>0</v>
      </c>
      <c r="P46" s="7">
        <f t="shared" si="31"/>
        <v>0</v>
      </c>
    </row>
    <row r="47" spans="1:16" ht="31.5">
      <c r="A47" s="40">
        <v>55</v>
      </c>
      <c r="B47" s="59"/>
      <c r="C47" s="54" t="s">
        <v>242</v>
      </c>
      <c r="D47" s="41" t="s">
        <v>58</v>
      </c>
      <c r="E47" s="43">
        <v>2</v>
      </c>
      <c r="F47" s="60">
        <v>0</v>
      </c>
      <c r="G47" s="60">
        <v>0</v>
      </c>
      <c r="H47" s="60">
        <f t="shared" si="25"/>
        <v>0</v>
      </c>
      <c r="I47" s="60"/>
      <c r="J47" s="60">
        <v>0</v>
      </c>
      <c r="K47" s="7">
        <f t="shared" si="26"/>
        <v>0</v>
      </c>
      <c r="L47" s="7">
        <f t="shared" si="27"/>
        <v>0</v>
      </c>
      <c r="M47" s="7">
        <f t="shared" si="28"/>
        <v>0</v>
      </c>
      <c r="N47" s="7">
        <f t="shared" si="29"/>
        <v>0</v>
      </c>
      <c r="O47" s="7">
        <f t="shared" si="30"/>
        <v>0</v>
      </c>
      <c r="P47" s="7">
        <f t="shared" si="31"/>
        <v>0</v>
      </c>
    </row>
    <row r="48" spans="1:16" ht="31.5">
      <c r="A48" s="40">
        <v>56</v>
      </c>
      <c r="B48" s="59"/>
      <c r="C48" s="54" t="s">
        <v>243</v>
      </c>
      <c r="D48" s="41" t="s">
        <v>58</v>
      </c>
      <c r="E48" s="43">
        <v>1</v>
      </c>
      <c r="F48" s="60">
        <v>0</v>
      </c>
      <c r="G48" s="60">
        <v>0</v>
      </c>
      <c r="H48" s="60">
        <f t="shared" si="25"/>
        <v>0</v>
      </c>
      <c r="I48" s="60"/>
      <c r="J48" s="60">
        <v>0</v>
      </c>
      <c r="K48" s="7">
        <f t="shared" si="26"/>
        <v>0</v>
      </c>
      <c r="L48" s="7">
        <f t="shared" si="27"/>
        <v>0</v>
      </c>
      <c r="M48" s="7">
        <f t="shared" si="28"/>
        <v>0</v>
      </c>
      <c r="N48" s="7">
        <f t="shared" si="29"/>
        <v>0</v>
      </c>
      <c r="O48" s="7">
        <f t="shared" si="30"/>
        <v>0</v>
      </c>
      <c r="P48" s="7">
        <f t="shared" si="31"/>
        <v>0</v>
      </c>
    </row>
    <row r="49" spans="1:16">
      <c r="A49" s="40">
        <v>57</v>
      </c>
      <c r="B49" s="59"/>
      <c r="C49" s="54" t="s">
        <v>244</v>
      </c>
      <c r="D49" s="41" t="s">
        <v>58</v>
      </c>
      <c r="E49" s="43">
        <v>1</v>
      </c>
      <c r="F49" s="60">
        <v>0</v>
      </c>
      <c r="G49" s="60">
        <v>0</v>
      </c>
      <c r="H49" s="60">
        <f t="shared" si="25"/>
        <v>0</v>
      </c>
      <c r="I49" s="60"/>
      <c r="J49" s="60">
        <v>0</v>
      </c>
      <c r="K49" s="7">
        <f t="shared" si="26"/>
        <v>0</v>
      </c>
      <c r="L49" s="7">
        <f t="shared" si="27"/>
        <v>0</v>
      </c>
      <c r="M49" s="7">
        <f t="shared" si="28"/>
        <v>0</v>
      </c>
      <c r="N49" s="7">
        <f t="shared" si="29"/>
        <v>0</v>
      </c>
      <c r="O49" s="7">
        <f t="shared" si="30"/>
        <v>0</v>
      </c>
      <c r="P49" s="7">
        <f t="shared" si="31"/>
        <v>0</v>
      </c>
    </row>
    <row r="50" spans="1:16" ht="31.5">
      <c r="A50" s="40">
        <v>58</v>
      </c>
      <c r="B50" s="59"/>
      <c r="C50" s="54" t="s">
        <v>245</v>
      </c>
      <c r="D50" s="41" t="s">
        <v>60</v>
      </c>
      <c r="E50" s="43">
        <v>1</v>
      </c>
      <c r="F50" s="60">
        <v>0</v>
      </c>
      <c r="G50" s="60">
        <v>0</v>
      </c>
      <c r="H50" s="60">
        <f t="shared" si="25"/>
        <v>0</v>
      </c>
      <c r="I50" s="60"/>
      <c r="J50" s="60">
        <v>0</v>
      </c>
      <c r="K50" s="7">
        <f t="shared" si="26"/>
        <v>0</v>
      </c>
      <c r="L50" s="7">
        <f t="shared" si="27"/>
        <v>0</v>
      </c>
      <c r="M50" s="7">
        <f t="shared" si="28"/>
        <v>0</v>
      </c>
      <c r="N50" s="7">
        <f t="shared" si="29"/>
        <v>0</v>
      </c>
      <c r="O50" s="7">
        <f t="shared" si="30"/>
        <v>0</v>
      </c>
      <c r="P50" s="7">
        <f t="shared" si="31"/>
        <v>0</v>
      </c>
    </row>
    <row r="51" spans="1:16" ht="31.5">
      <c r="A51" s="40">
        <v>59</v>
      </c>
      <c r="B51" s="59"/>
      <c r="C51" s="54" t="s">
        <v>246</v>
      </c>
      <c r="D51" s="41" t="s">
        <v>60</v>
      </c>
      <c r="E51" s="43">
        <v>3</v>
      </c>
      <c r="F51" s="60">
        <v>0</v>
      </c>
      <c r="G51" s="60">
        <v>0</v>
      </c>
      <c r="H51" s="60">
        <f t="shared" si="25"/>
        <v>0</v>
      </c>
      <c r="I51" s="70"/>
      <c r="J51" s="60">
        <v>0</v>
      </c>
      <c r="K51" s="7">
        <f t="shared" si="26"/>
        <v>0</v>
      </c>
      <c r="L51" s="7">
        <f t="shared" si="27"/>
        <v>0</v>
      </c>
      <c r="M51" s="7">
        <f t="shared" si="28"/>
        <v>0</v>
      </c>
      <c r="N51" s="7">
        <f t="shared" si="29"/>
        <v>0</v>
      </c>
      <c r="O51" s="7">
        <f t="shared" si="30"/>
        <v>0</v>
      </c>
      <c r="P51" s="7">
        <f t="shared" si="31"/>
        <v>0</v>
      </c>
    </row>
    <row r="52" spans="1:16">
      <c r="A52" s="40">
        <v>60</v>
      </c>
      <c r="B52" s="59"/>
      <c r="C52" s="54" t="s">
        <v>247</v>
      </c>
      <c r="D52" s="41" t="s">
        <v>60</v>
      </c>
      <c r="E52" s="43">
        <v>3</v>
      </c>
      <c r="F52" s="60">
        <v>0</v>
      </c>
      <c r="G52" s="60">
        <v>0</v>
      </c>
      <c r="H52" s="60">
        <f t="shared" si="25"/>
        <v>0</v>
      </c>
      <c r="I52" s="60"/>
      <c r="J52" s="60">
        <v>0</v>
      </c>
      <c r="K52" s="7">
        <f t="shared" si="26"/>
        <v>0</v>
      </c>
      <c r="L52" s="7">
        <f t="shared" si="27"/>
        <v>0</v>
      </c>
      <c r="M52" s="7">
        <f t="shared" si="28"/>
        <v>0</v>
      </c>
      <c r="N52" s="7">
        <f t="shared" si="29"/>
        <v>0</v>
      </c>
      <c r="O52" s="7">
        <f t="shared" si="30"/>
        <v>0</v>
      </c>
      <c r="P52" s="7">
        <f t="shared" si="31"/>
        <v>0</v>
      </c>
    </row>
    <row r="53" spans="1:16">
      <c r="A53" s="40">
        <v>61</v>
      </c>
      <c r="B53" s="59"/>
      <c r="C53" s="54" t="s">
        <v>248</v>
      </c>
      <c r="D53" s="41" t="s">
        <v>60</v>
      </c>
      <c r="E53" s="43">
        <v>3</v>
      </c>
      <c r="F53" s="60">
        <v>0</v>
      </c>
      <c r="G53" s="60">
        <v>0</v>
      </c>
      <c r="H53" s="60">
        <f t="shared" si="25"/>
        <v>0</v>
      </c>
      <c r="I53" s="60"/>
      <c r="J53" s="60">
        <v>0</v>
      </c>
      <c r="K53" s="7">
        <f t="shared" si="26"/>
        <v>0</v>
      </c>
      <c r="L53" s="7">
        <f t="shared" si="27"/>
        <v>0</v>
      </c>
      <c r="M53" s="7">
        <f t="shared" si="28"/>
        <v>0</v>
      </c>
      <c r="N53" s="7">
        <f t="shared" si="29"/>
        <v>0</v>
      </c>
      <c r="O53" s="7">
        <f t="shared" si="30"/>
        <v>0</v>
      </c>
      <c r="P53" s="7">
        <f t="shared" si="31"/>
        <v>0</v>
      </c>
    </row>
    <row r="54" spans="1:16" ht="31.5">
      <c r="A54" s="40">
        <v>62</v>
      </c>
      <c r="B54" s="59"/>
      <c r="C54" s="54" t="s">
        <v>249</v>
      </c>
      <c r="D54" s="41" t="s">
        <v>60</v>
      </c>
      <c r="E54" s="43">
        <v>3</v>
      </c>
      <c r="F54" s="60">
        <v>0</v>
      </c>
      <c r="G54" s="60">
        <v>0</v>
      </c>
      <c r="H54" s="60">
        <f t="shared" ref="H54:H57" si="32">ROUND(F54*G54,2)</f>
        <v>0</v>
      </c>
      <c r="I54" s="60"/>
      <c r="J54" s="60">
        <v>0</v>
      </c>
      <c r="K54" s="7">
        <f t="shared" ref="K54:K57" si="33">SUM(H54:J54)</f>
        <v>0</v>
      </c>
      <c r="L54" s="7">
        <f t="shared" si="20"/>
        <v>0</v>
      </c>
      <c r="M54" s="7">
        <f t="shared" si="21"/>
        <v>0</v>
      </c>
      <c r="N54" s="7">
        <f t="shared" si="22"/>
        <v>0</v>
      </c>
      <c r="O54" s="7">
        <f t="shared" si="23"/>
        <v>0</v>
      </c>
      <c r="P54" s="7">
        <f t="shared" si="24"/>
        <v>0</v>
      </c>
    </row>
    <row r="55" spans="1:16">
      <c r="A55" s="165" t="s">
        <v>250</v>
      </c>
      <c r="B55" s="165"/>
      <c r="C55" s="165"/>
      <c r="D55" s="165"/>
      <c r="E55" s="165"/>
      <c r="F55" s="165"/>
      <c r="G55" s="165"/>
      <c r="H55" s="165"/>
      <c r="I55" s="165"/>
      <c r="J55" s="165"/>
      <c r="K55" s="165"/>
      <c r="L55" s="165"/>
      <c r="M55" s="165"/>
      <c r="N55" s="165"/>
      <c r="O55" s="165"/>
      <c r="P55" s="165"/>
    </row>
    <row r="56" spans="1:16" ht="31.5">
      <c r="A56" s="40">
        <v>64</v>
      </c>
      <c r="B56" s="59"/>
      <c r="C56" s="44" t="s">
        <v>251</v>
      </c>
      <c r="D56" s="71" t="s">
        <v>58</v>
      </c>
      <c r="E56" s="43">
        <v>3</v>
      </c>
      <c r="F56" s="60">
        <v>0</v>
      </c>
      <c r="G56" s="60">
        <v>0</v>
      </c>
      <c r="H56" s="60">
        <f t="shared" si="32"/>
        <v>0</v>
      </c>
      <c r="I56" s="60"/>
      <c r="J56" s="60">
        <v>0</v>
      </c>
      <c r="K56" s="7">
        <f t="shared" si="33"/>
        <v>0</v>
      </c>
      <c r="L56" s="7">
        <f t="shared" si="20"/>
        <v>0</v>
      </c>
      <c r="M56" s="7">
        <f t="shared" si="21"/>
        <v>0</v>
      </c>
      <c r="N56" s="7">
        <f t="shared" si="22"/>
        <v>0</v>
      </c>
      <c r="O56" s="7">
        <f t="shared" si="23"/>
        <v>0</v>
      </c>
      <c r="P56" s="7">
        <f t="shared" si="24"/>
        <v>0</v>
      </c>
    </row>
    <row r="57" spans="1:16" ht="31.5">
      <c r="A57" s="40">
        <v>65</v>
      </c>
      <c r="B57" s="59"/>
      <c r="C57" s="44" t="s">
        <v>252</v>
      </c>
      <c r="D57" s="41" t="s">
        <v>58</v>
      </c>
      <c r="E57" s="43">
        <v>3</v>
      </c>
      <c r="F57" s="60">
        <v>0</v>
      </c>
      <c r="G57" s="60">
        <v>0</v>
      </c>
      <c r="H57" s="60">
        <f t="shared" si="32"/>
        <v>0</v>
      </c>
      <c r="I57" s="60"/>
      <c r="J57" s="60">
        <v>0</v>
      </c>
      <c r="K57" s="7">
        <f t="shared" si="33"/>
        <v>0</v>
      </c>
      <c r="L57" s="7">
        <f t="shared" si="20"/>
        <v>0</v>
      </c>
      <c r="M57" s="7">
        <f t="shared" si="21"/>
        <v>0</v>
      </c>
      <c r="N57" s="7">
        <f t="shared" si="22"/>
        <v>0</v>
      </c>
      <c r="O57" s="7">
        <f t="shared" si="23"/>
        <v>0</v>
      </c>
      <c r="P57" s="7">
        <f t="shared" si="24"/>
        <v>0</v>
      </c>
    </row>
    <row r="58" spans="1:16">
      <c r="A58" s="165" t="s">
        <v>253</v>
      </c>
      <c r="B58" s="165"/>
      <c r="C58" s="165"/>
      <c r="D58" s="165"/>
      <c r="E58" s="165"/>
      <c r="F58" s="165"/>
      <c r="G58" s="165"/>
      <c r="H58" s="165"/>
      <c r="I58" s="165"/>
      <c r="J58" s="165"/>
      <c r="K58" s="165"/>
      <c r="L58" s="165"/>
      <c r="M58" s="165"/>
      <c r="N58" s="165"/>
      <c r="O58" s="165"/>
      <c r="P58" s="165"/>
    </row>
    <row r="59" spans="1:16">
      <c r="A59" s="40">
        <v>67</v>
      </c>
      <c r="B59" s="59"/>
      <c r="C59" s="44" t="s">
        <v>254</v>
      </c>
      <c r="D59" s="41" t="s">
        <v>53</v>
      </c>
      <c r="E59" s="43">
        <v>54</v>
      </c>
      <c r="F59" s="60">
        <v>0</v>
      </c>
      <c r="G59" s="60">
        <v>0</v>
      </c>
      <c r="H59" s="60">
        <f t="shared" ref="H59:H63" si="34">ROUND(F59*G59,2)</f>
        <v>0</v>
      </c>
      <c r="I59" s="60"/>
      <c r="J59" s="60">
        <v>0</v>
      </c>
      <c r="K59" s="7">
        <f t="shared" ref="K59:K63" si="35">SUM(H59:J59)</f>
        <v>0</v>
      </c>
      <c r="L59" s="7">
        <f t="shared" ref="L59:L63" si="36">ROUND(E59*F59,2)</f>
        <v>0</v>
      </c>
      <c r="M59" s="7">
        <f t="shared" ref="M59:M63" si="37">ROUND(E59*H59,2)</f>
        <v>0</v>
      </c>
      <c r="N59" s="7">
        <f t="shared" ref="N59:N63" si="38">ROUND(E59*I59,2)</f>
        <v>0</v>
      </c>
      <c r="O59" s="7">
        <f t="shared" ref="O59:O63" si="39">ROUND(E59*J59,2)</f>
        <v>0</v>
      </c>
      <c r="P59" s="7">
        <f t="shared" ref="P59:P63" si="40">SUM(M59:O59)</f>
        <v>0</v>
      </c>
    </row>
    <row r="60" spans="1:16">
      <c r="A60" s="40">
        <v>68</v>
      </c>
      <c r="B60" s="59"/>
      <c r="C60" s="44" t="s">
        <v>255</v>
      </c>
      <c r="D60" s="41" t="s">
        <v>53</v>
      </c>
      <c r="E60" s="43">
        <v>6</v>
      </c>
      <c r="F60" s="60">
        <v>0</v>
      </c>
      <c r="G60" s="60">
        <v>0</v>
      </c>
      <c r="H60" s="60">
        <f t="shared" ref="H60" si="41">ROUND(F60*G60,2)</f>
        <v>0</v>
      </c>
      <c r="I60" s="60"/>
      <c r="J60" s="60">
        <v>0</v>
      </c>
      <c r="K60" s="7">
        <f t="shared" ref="K60" si="42">SUM(H60:J60)</f>
        <v>0</v>
      </c>
      <c r="L60" s="7">
        <f t="shared" ref="L60" si="43">ROUND(E60*F60,2)</f>
        <v>0</v>
      </c>
      <c r="M60" s="7">
        <f t="shared" ref="M60" si="44">ROUND(E60*H60,2)</f>
        <v>0</v>
      </c>
      <c r="N60" s="7">
        <f t="shared" ref="N60" si="45">ROUND(E60*I60,2)</f>
        <v>0</v>
      </c>
      <c r="O60" s="7">
        <f t="shared" ref="O60" si="46">ROUND(E60*J60,2)</f>
        <v>0</v>
      </c>
      <c r="P60" s="7">
        <f t="shared" ref="P60" si="47">SUM(M60:O60)</f>
        <v>0</v>
      </c>
    </row>
    <row r="61" spans="1:16">
      <c r="A61" s="40">
        <v>69</v>
      </c>
      <c r="B61" s="59"/>
      <c r="C61" s="44" t="s">
        <v>256</v>
      </c>
      <c r="D61" s="41" t="s">
        <v>53</v>
      </c>
      <c r="E61" s="43">
        <v>75</v>
      </c>
      <c r="F61" s="60">
        <v>0</v>
      </c>
      <c r="G61" s="60">
        <v>0</v>
      </c>
      <c r="H61" s="60">
        <f t="shared" si="34"/>
        <v>0</v>
      </c>
      <c r="I61" s="60"/>
      <c r="J61" s="60">
        <v>0</v>
      </c>
      <c r="K61" s="7">
        <f t="shared" si="35"/>
        <v>0</v>
      </c>
      <c r="L61" s="7">
        <f t="shared" si="36"/>
        <v>0</v>
      </c>
      <c r="M61" s="7">
        <f t="shared" si="37"/>
        <v>0</v>
      </c>
      <c r="N61" s="7">
        <f t="shared" si="38"/>
        <v>0</v>
      </c>
      <c r="O61" s="7">
        <f t="shared" si="39"/>
        <v>0</v>
      </c>
      <c r="P61" s="7">
        <f t="shared" si="40"/>
        <v>0</v>
      </c>
    </row>
    <row r="62" spans="1:16">
      <c r="A62" s="165" t="s">
        <v>257</v>
      </c>
      <c r="B62" s="165"/>
      <c r="C62" s="165"/>
      <c r="D62" s="165"/>
      <c r="E62" s="165"/>
      <c r="F62" s="165"/>
      <c r="G62" s="165"/>
      <c r="H62" s="165"/>
      <c r="I62" s="165"/>
      <c r="J62" s="165"/>
      <c r="K62" s="165"/>
      <c r="L62" s="165"/>
      <c r="M62" s="165"/>
      <c r="N62" s="165"/>
      <c r="O62" s="165"/>
      <c r="P62" s="165"/>
    </row>
    <row r="63" spans="1:16">
      <c r="A63" s="40">
        <v>71</v>
      </c>
      <c r="B63" s="59"/>
      <c r="C63" s="44" t="s">
        <v>262</v>
      </c>
      <c r="D63" s="41" t="s">
        <v>57</v>
      </c>
      <c r="E63" s="43">
        <v>1</v>
      </c>
      <c r="F63" s="60">
        <v>0</v>
      </c>
      <c r="G63" s="60">
        <v>0</v>
      </c>
      <c r="H63" s="60">
        <f t="shared" si="34"/>
        <v>0</v>
      </c>
      <c r="I63" s="60"/>
      <c r="J63" s="60">
        <v>0</v>
      </c>
      <c r="K63" s="7">
        <f t="shared" si="35"/>
        <v>0</v>
      </c>
      <c r="L63" s="7">
        <f t="shared" si="36"/>
        <v>0</v>
      </c>
      <c r="M63" s="7">
        <f t="shared" si="37"/>
        <v>0</v>
      </c>
      <c r="N63" s="7">
        <f t="shared" si="38"/>
        <v>0</v>
      </c>
      <c r="O63" s="7">
        <f t="shared" si="39"/>
        <v>0</v>
      </c>
      <c r="P63" s="7">
        <f t="shared" si="40"/>
        <v>0</v>
      </c>
    </row>
    <row r="64" spans="1:16">
      <c r="A64" s="165" t="s">
        <v>795</v>
      </c>
      <c r="B64" s="165"/>
      <c r="C64" s="165"/>
      <c r="D64" s="165"/>
      <c r="E64" s="165"/>
      <c r="F64" s="165"/>
      <c r="G64" s="165"/>
      <c r="H64" s="165"/>
      <c r="I64" s="165"/>
      <c r="J64" s="165"/>
      <c r="K64" s="165"/>
      <c r="L64" s="165"/>
      <c r="M64" s="165"/>
      <c r="N64" s="165"/>
      <c r="O64" s="165"/>
      <c r="P64" s="165"/>
    </row>
    <row r="65" spans="1:16">
      <c r="A65" s="165" t="s">
        <v>189</v>
      </c>
      <c r="B65" s="165"/>
      <c r="C65" s="165"/>
      <c r="D65" s="165"/>
      <c r="E65" s="165"/>
      <c r="F65" s="165"/>
      <c r="G65" s="165"/>
      <c r="H65" s="165"/>
      <c r="I65" s="165"/>
      <c r="J65" s="165"/>
      <c r="K65" s="165"/>
      <c r="L65" s="165"/>
      <c r="M65" s="165"/>
      <c r="N65" s="165"/>
      <c r="O65" s="165"/>
      <c r="P65" s="165"/>
    </row>
    <row r="66" spans="1:16">
      <c r="A66" s="63">
        <v>73</v>
      </c>
      <c r="B66" s="64"/>
      <c r="C66" s="61" t="s">
        <v>190</v>
      </c>
      <c r="D66" s="65" t="s">
        <v>60</v>
      </c>
      <c r="E66" s="66">
        <v>1</v>
      </c>
      <c r="F66" s="67"/>
      <c r="G66" s="67"/>
      <c r="H66" s="67"/>
      <c r="I66" s="67"/>
      <c r="J66" s="67"/>
      <c r="K66" s="68">
        <f t="shared" ref="K66" si="48">SUM(H66:J66)</f>
        <v>0</v>
      </c>
      <c r="L66" s="68">
        <f t="shared" ref="L66" si="49">ROUND(E66*F66,2)</f>
        <v>0</v>
      </c>
      <c r="M66" s="68">
        <f t="shared" ref="M66" si="50">ROUND(E66*H66,2)</f>
        <v>0</v>
      </c>
      <c r="N66" s="68">
        <f t="shared" ref="N66" si="51">ROUND(E66*I66,2)</f>
        <v>0</v>
      </c>
      <c r="O66" s="68">
        <f t="shared" ref="O66" si="52">ROUND(E66*J66,2)</f>
        <v>0</v>
      </c>
      <c r="P66" s="68">
        <f t="shared" ref="P66" si="53">SUM(M66:O66)</f>
        <v>0</v>
      </c>
    </row>
    <row r="67" spans="1:16">
      <c r="A67" s="63">
        <v>74</v>
      </c>
      <c r="B67" s="59"/>
      <c r="C67" s="62" t="s">
        <v>192</v>
      </c>
      <c r="D67" s="41" t="s">
        <v>208</v>
      </c>
      <c r="E67" s="43">
        <v>1</v>
      </c>
      <c r="F67" s="67"/>
      <c r="G67" s="67"/>
      <c r="H67" s="67"/>
      <c r="I67" s="67"/>
      <c r="J67" s="67"/>
      <c r="K67" s="68">
        <f t="shared" ref="K67:K76" si="54">SUM(H67:J67)</f>
        <v>0</v>
      </c>
      <c r="L67" s="7">
        <f t="shared" ref="L67:L76" si="55">ROUND(E67*F67,2)</f>
        <v>0</v>
      </c>
      <c r="M67" s="7">
        <f t="shared" ref="M67:M76" si="56">ROUND(E67*H67,2)</f>
        <v>0</v>
      </c>
      <c r="N67" s="7">
        <f t="shared" ref="N67:N76" si="57">ROUND(E67*I67,2)</f>
        <v>0</v>
      </c>
      <c r="O67" s="7">
        <f t="shared" ref="O67:O76" si="58">ROUND(E67*J67,2)</f>
        <v>0</v>
      </c>
      <c r="P67" s="7">
        <f t="shared" ref="P67:P76" si="59">SUM(M67:O67)</f>
        <v>0</v>
      </c>
    </row>
    <row r="68" spans="1:16">
      <c r="A68" s="63">
        <v>75</v>
      </c>
      <c r="B68" s="59"/>
      <c r="C68" s="61" t="s">
        <v>194</v>
      </c>
      <c r="D68" s="41" t="s">
        <v>60</v>
      </c>
      <c r="E68" s="43">
        <v>1</v>
      </c>
      <c r="F68" s="67"/>
      <c r="G68" s="67"/>
      <c r="H68" s="67"/>
      <c r="I68" s="67"/>
      <c r="J68" s="67"/>
      <c r="K68" s="68">
        <f t="shared" si="54"/>
        <v>0</v>
      </c>
      <c r="L68" s="7">
        <f t="shared" si="55"/>
        <v>0</v>
      </c>
      <c r="M68" s="7">
        <f t="shared" si="56"/>
        <v>0</v>
      </c>
      <c r="N68" s="7">
        <f t="shared" si="57"/>
        <v>0</v>
      </c>
      <c r="O68" s="7">
        <f t="shared" si="58"/>
        <v>0</v>
      </c>
      <c r="P68" s="7">
        <f t="shared" si="59"/>
        <v>0</v>
      </c>
    </row>
    <row r="69" spans="1:16">
      <c r="A69" s="63">
        <v>76</v>
      </c>
      <c r="B69" s="59"/>
      <c r="C69" s="61" t="s">
        <v>195</v>
      </c>
      <c r="D69" s="41" t="s">
        <v>60</v>
      </c>
      <c r="E69" s="43">
        <v>2</v>
      </c>
      <c r="F69" s="67"/>
      <c r="G69" s="67"/>
      <c r="H69" s="67"/>
      <c r="I69" s="67"/>
      <c r="J69" s="67"/>
      <c r="K69" s="68">
        <f t="shared" si="54"/>
        <v>0</v>
      </c>
      <c r="L69" s="7">
        <f t="shared" si="55"/>
        <v>0</v>
      </c>
      <c r="M69" s="7">
        <f t="shared" si="56"/>
        <v>0</v>
      </c>
      <c r="N69" s="7">
        <f t="shared" si="57"/>
        <v>0</v>
      </c>
      <c r="O69" s="7">
        <f t="shared" si="58"/>
        <v>0</v>
      </c>
      <c r="P69" s="7">
        <f t="shared" si="59"/>
        <v>0</v>
      </c>
    </row>
    <row r="70" spans="1:16" ht="31.5">
      <c r="A70" s="63">
        <v>77</v>
      </c>
      <c r="B70" s="59"/>
      <c r="C70" s="61" t="s">
        <v>196</v>
      </c>
      <c r="D70" s="41" t="s">
        <v>60</v>
      </c>
      <c r="E70" s="43">
        <v>2</v>
      </c>
      <c r="F70" s="67"/>
      <c r="G70" s="67"/>
      <c r="H70" s="67"/>
      <c r="I70" s="67"/>
      <c r="J70" s="67"/>
      <c r="K70" s="68">
        <f t="shared" si="54"/>
        <v>0</v>
      </c>
      <c r="L70" s="7">
        <f t="shared" si="55"/>
        <v>0</v>
      </c>
      <c r="M70" s="7">
        <f t="shared" si="56"/>
        <v>0</v>
      </c>
      <c r="N70" s="7">
        <f t="shared" si="57"/>
        <v>0</v>
      </c>
      <c r="O70" s="7">
        <f t="shared" si="58"/>
        <v>0</v>
      </c>
      <c r="P70" s="7">
        <f t="shared" si="59"/>
        <v>0</v>
      </c>
    </row>
    <row r="71" spans="1:16">
      <c r="A71" s="63">
        <v>78</v>
      </c>
      <c r="B71" s="59"/>
      <c r="C71" s="61" t="s">
        <v>265</v>
      </c>
      <c r="D71" s="41" t="s">
        <v>60</v>
      </c>
      <c r="E71" s="43">
        <v>1</v>
      </c>
      <c r="F71" s="67"/>
      <c r="G71" s="67"/>
      <c r="H71" s="67"/>
      <c r="I71" s="67"/>
      <c r="J71" s="67"/>
      <c r="K71" s="68">
        <f t="shared" si="54"/>
        <v>0</v>
      </c>
      <c r="L71" s="7">
        <f t="shared" si="55"/>
        <v>0</v>
      </c>
      <c r="M71" s="7">
        <f t="shared" si="56"/>
        <v>0</v>
      </c>
      <c r="N71" s="7">
        <f t="shared" si="57"/>
        <v>0</v>
      </c>
      <c r="O71" s="7">
        <f t="shared" si="58"/>
        <v>0</v>
      </c>
      <c r="P71" s="7">
        <f t="shared" si="59"/>
        <v>0</v>
      </c>
    </row>
    <row r="72" spans="1:16">
      <c r="A72" s="63">
        <v>79</v>
      </c>
      <c r="B72" s="59"/>
      <c r="C72" s="61" t="s">
        <v>201</v>
      </c>
      <c r="D72" s="41" t="s">
        <v>53</v>
      </c>
      <c r="E72" s="43">
        <v>10</v>
      </c>
      <c r="F72" s="67"/>
      <c r="G72" s="67"/>
      <c r="H72" s="67"/>
      <c r="I72" s="67"/>
      <c r="J72" s="67"/>
      <c r="K72" s="68">
        <f t="shared" si="54"/>
        <v>0</v>
      </c>
      <c r="L72" s="7">
        <f t="shared" si="55"/>
        <v>0</v>
      </c>
      <c r="M72" s="7">
        <f t="shared" si="56"/>
        <v>0</v>
      </c>
      <c r="N72" s="7">
        <f t="shared" si="57"/>
        <v>0</v>
      </c>
      <c r="O72" s="7">
        <f t="shared" si="58"/>
        <v>0</v>
      </c>
      <c r="P72" s="7">
        <f t="shared" si="59"/>
        <v>0</v>
      </c>
    </row>
    <row r="73" spans="1:16" ht="31.5">
      <c r="A73" s="63">
        <v>80</v>
      </c>
      <c r="B73" s="59"/>
      <c r="C73" s="61" t="s">
        <v>202</v>
      </c>
      <c r="D73" s="41" t="s">
        <v>53</v>
      </c>
      <c r="E73" s="43">
        <v>20</v>
      </c>
      <c r="F73" s="67"/>
      <c r="G73" s="67"/>
      <c r="H73" s="67"/>
      <c r="I73" s="67"/>
      <c r="J73" s="67"/>
      <c r="K73" s="68">
        <f t="shared" si="54"/>
        <v>0</v>
      </c>
      <c r="L73" s="7">
        <f t="shared" si="55"/>
        <v>0</v>
      </c>
      <c r="M73" s="7">
        <f t="shared" si="56"/>
        <v>0</v>
      </c>
      <c r="N73" s="7">
        <f t="shared" si="57"/>
        <v>0</v>
      </c>
      <c r="O73" s="7">
        <f t="shared" si="58"/>
        <v>0</v>
      </c>
      <c r="P73" s="7">
        <f t="shared" si="59"/>
        <v>0</v>
      </c>
    </row>
    <row r="74" spans="1:16">
      <c r="A74" s="63">
        <v>81</v>
      </c>
      <c r="B74" s="59"/>
      <c r="C74" s="61" t="s">
        <v>204</v>
      </c>
      <c r="D74" s="41" t="s">
        <v>53</v>
      </c>
      <c r="E74" s="43">
        <v>6</v>
      </c>
      <c r="F74" s="67"/>
      <c r="G74" s="67"/>
      <c r="H74" s="67"/>
      <c r="I74" s="67"/>
      <c r="J74" s="67"/>
      <c r="K74" s="68">
        <f t="shared" si="54"/>
        <v>0</v>
      </c>
      <c r="L74" s="7">
        <f t="shared" si="55"/>
        <v>0</v>
      </c>
      <c r="M74" s="7">
        <f t="shared" si="56"/>
        <v>0</v>
      </c>
      <c r="N74" s="7">
        <f t="shared" si="57"/>
        <v>0</v>
      </c>
      <c r="O74" s="7">
        <f t="shared" si="58"/>
        <v>0</v>
      </c>
      <c r="P74" s="7">
        <f t="shared" si="59"/>
        <v>0</v>
      </c>
    </row>
    <row r="75" spans="1:16">
      <c r="A75" s="63">
        <v>82</v>
      </c>
      <c r="B75" s="59"/>
      <c r="C75" s="61" t="s">
        <v>205</v>
      </c>
      <c r="D75" s="41" t="s">
        <v>53</v>
      </c>
      <c r="E75" s="43">
        <v>6</v>
      </c>
      <c r="F75" s="67"/>
      <c r="G75" s="67"/>
      <c r="H75" s="67"/>
      <c r="I75" s="67"/>
      <c r="J75" s="67"/>
      <c r="K75" s="68">
        <f t="shared" si="54"/>
        <v>0</v>
      </c>
      <c r="L75" s="7">
        <f t="shared" si="55"/>
        <v>0</v>
      </c>
      <c r="M75" s="7">
        <f t="shared" si="56"/>
        <v>0</v>
      </c>
      <c r="N75" s="7">
        <f t="shared" si="57"/>
        <v>0</v>
      </c>
      <c r="O75" s="7">
        <f t="shared" si="58"/>
        <v>0</v>
      </c>
      <c r="P75" s="7">
        <f t="shared" si="59"/>
        <v>0</v>
      </c>
    </row>
    <row r="76" spans="1:16">
      <c r="A76" s="63">
        <v>83</v>
      </c>
      <c r="B76" s="59"/>
      <c r="C76" s="61" t="s">
        <v>206</v>
      </c>
      <c r="D76" s="41" t="s">
        <v>60</v>
      </c>
      <c r="E76" s="43">
        <v>1</v>
      </c>
      <c r="F76" s="67"/>
      <c r="G76" s="67"/>
      <c r="H76" s="67"/>
      <c r="I76" s="67"/>
      <c r="J76" s="67"/>
      <c r="K76" s="68">
        <f t="shared" si="54"/>
        <v>0</v>
      </c>
      <c r="L76" s="7">
        <f t="shared" si="55"/>
        <v>0</v>
      </c>
      <c r="M76" s="7">
        <f t="shared" si="56"/>
        <v>0</v>
      </c>
      <c r="N76" s="7">
        <f t="shared" si="57"/>
        <v>0</v>
      </c>
      <c r="O76" s="7">
        <f t="shared" si="58"/>
        <v>0</v>
      </c>
      <c r="P76" s="7">
        <f t="shared" si="59"/>
        <v>0</v>
      </c>
    </row>
    <row r="77" spans="1:16">
      <c r="A77" s="165" t="s">
        <v>223</v>
      </c>
      <c r="B77" s="165"/>
      <c r="C77" s="165"/>
      <c r="D77" s="165"/>
      <c r="E77" s="165"/>
      <c r="F77" s="165"/>
      <c r="G77" s="165"/>
      <c r="H77" s="165"/>
      <c r="I77" s="165"/>
      <c r="J77" s="165"/>
      <c r="K77" s="165"/>
      <c r="L77" s="165"/>
      <c r="M77" s="165"/>
      <c r="N77" s="165"/>
      <c r="O77" s="165"/>
      <c r="P77" s="165"/>
    </row>
    <row r="78" spans="1:16">
      <c r="A78" s="165" t="s">
        <v>224</v>
      </c>
      <c r="B78" s="165"/>
      <c r="C78" s="165"/>
      <c r="D78" s="165"/>
      <c r="E78" s="165"/>
      <c r="F78" s="165"/>
      <c r="G78" s="165"/>
      <c r="H78" s="165"/>
      <c r="I78" s="165"/>
      <c r="J78" s="165"/>
      <c r="K78" s="165"/>
      <c r="L78" s="165"/>
      <c r="M78" s="165"/>
      <c r="N78" s="165"/>
      <c r="O78" s="165"/>
      <c r="P78" s="165"/>
    </row>
    <row r="79" spans="1:16" ht="31.5">
      <c r="A79" s="40">
        <v>86</v>
      </c>
      <c r="B79" s="59"/>
      <c r="C79" s="54" t="s">
        <v>225</v>
      </c>
      <c r="D79" s="41" t="s">
        <v>60</v>
      </c>
      <c r="E79" s="43">
        <v>1</v>
      </c>
      <c r="F79" s="60"/>
      <c r="G79" s="60"/>
      <c r="H79" s="60"/>
      <c r="I79" s="60"/>
      <c r="J79" s="60"/>
      <c r="K79" s="7">
        <f t="shared" ref="K79:K93" si="60">SUM(H79:J79)</f>
        <v>0</v>
      </c>
      <c r="L79" s="7">
        <f t="shared" ref="L79:L93" si="61">ROUND(E79*F79,2)</f>
        <v>0</v>
      </c>
      <c r="M79" s="7">
        <f t="shared" ref="M79:M93" si="62">ROUND(E79*H79,2)</f>
        <v>0</v>
      </c>
      <c r="N79" s="7">
        <f t="shared" ref="N79:N93" si="63">ROUND(E79*I79,2)</f>
        <v>0</v>
      </c>
      <c r="O79" s="7">
        <f t="shared" ref="O79:O93" si="64">ROUND(E79*J79,2)</f>
        <v>0</v>
      </c>
      <c r="P79" s="7">
        <f t="shared" ref="P79:P93" si="65">SUM(M79:O79)</f>
        <v>0</v>
      </c>
    </row>
    <row r="80" spans="1:16">
      <c r="A80" s="40">
        <v>87</v>
      </c>
      <c r="B80" s="59"/>
      <c r="C80" s="69" t="s">
        <v>226</v>
      </c>
      <c r="D80" s="41" t="s">
        <v>60</v>
      </c>
      <c r="E80" s="43">
        <v>2</v>
      </c>
      <c r="F80" s="60"/>
      <c r="G80" s="60"/>
      <c r="H80" s="60"/>
      <c r="I80" s="60"/>
      <c r="J80" s="60"/>
      <c r="K80" s="7">
        <f t="shared" si="60"/>
        <v>0</v>
      </c>
      <c r="L80" s="7">
        <f t="shared" si="61"/>
        <v>0</v>
      </c>
      <c r="M80" s="7">
        <f t="shared" si="62"/>
        <v>0</v>
      </c>
      <c r="N80" s="7">
        <f t="shared" si="63"/>
        <v>0</v>
      </c>
      <c r="O80" s="7">
        <f t="shared" si="64"/>
        <v>0</v>
      </c>
      <c r="P80" s="7">
        <f t="shared" si="65"/>
        <v>0</v>
      </c>
    </row>
    <row r="81" spans="1:16">
      <c r="A81" s="40">
        <v>88</v>
      </c>
      <c r="B81" s="59"/>
      <c r="C81" s="54" t="s">
        <v>227</v>
      </c>
      <c r="D81" s="41" t="s">
        <v>60</v>
      </c>
      <c r="E81" s="43">
        <v>1</v>
      </c>
      <c r="F81" s="60"/>
      <c r="G81" s="60"/>
      <c r="H81" s="60"/>
      <c r="I81" s="60"/>
      <c r="J81" s="60"/>
      <c r="K81" s="7">
        <f t="shared" si="60"/>
        <v>0</v>
      </c>
      <c r="L81" s="7">
        <f t="shared" si="61"/>
        <v>0</v>
      </c>
      <c r="M81" s="7">
        <f t="shared" si="62"/>
        <v>0</v>
      </c>
      <c r="N81" s="7">
        <f t="shared" si="63"/>
        <v>0</v>
      </c>
      <c r="O81" s="7">
        <f t="shared" si="64"/>
        <v>0</v>
      </c>
      <c r="P81" s="7">
        <f t="shared" si="65"/>
        <v>0</v>
      </c>
    </row>
    <row r="82" spans="1:16">
      <c r="A82" s="40">
        <v>89</v>
      </c>
      <c r="B82" s="59"/>
      <c r="C82" s="54" t="s">
        <v>228</v>
      </c>
      <c r="D82" s="41" t="s">
        <v>60</v>
      </c>
      <c r="E82" s="43">
        <v>1</v>
      </c>
      <c r="F82" s="60"/>
      <c r="G82" s="60"/>
      <c r="H82" s="60"/>
      <c r="I82" s="60"/>
      <c r="J82" s="60"/>
      <c r="K82" s="7">
        <f t="shared" si="60"/>
        <v>0</v>
      </c>
      <c r="L82" s="7">
        <f t="shared" si="61"/>
        <v>0</v>
      </c>
      <c r="M82" s="7">
        <f t="shared" si="62"/>
        <v>0</v>
      </c>
      <c r="N82" s="7">
        <f t="shared" si="63"/>
        <v>0</v>
      </c>
      <c r="O82" s="7">
        <f t="shared" si="64"/>
        <v>0</v>
      </c>
      <c r="P82" s="7">
        <f t="shared" si="65"/>
        <v>0</v>
      </c>
    </row>
    <row r="83" spans="1:16">
      <c r="A83" s="40">
        <v>90</v>
      </c>
      <c r="B83" s="59"/>
      <c r="C83" s="54" t="s">
        <v>229</v>
      </c>
      <c r="D83" s="41" t="s">
        <v>57</v>
      </c>
      <c r="E83" s="43">
        <v>1</v>
      </c>
      <c r="F83" s="60"/>
      <c r="G83" s="60"/>
      <c r="H83" s="60"/>
      <c r="I83" s="60"/>
      <c r="J83" s="60"/>
      <c r="K83" s="7">
        <f t="shared" si="60"/>
        <v>0</v>
      </c>
      <c r="L83" s="7">
        <f t="shared" si="61"/>
        <v>0</v>
      </c>
      <c r="M83" s="7">
        <f t="shared" si="62"/>
        <v>0</v>
      </c>
      <c r="N83" s="7">
        <f t="shared" si="63"/>
        <v>0</v>
      </c>
      <c r="O83" s="7">
        <f t="shared" si="64"/>
        <v>0</v>
      </c>
      <c r="P83" s="7">
        <f t="shared" si="65"/>
        <v>0</v>
      </c>
    </row>
    <row r="84" spans="1:16">
      <c r="A84" s="40">
        <v>91</v>
      </c>
      <c r="B84" s="59"/>
      <c r="C84" s="54" t="s">
        <v>230</v>
      </c>
      <c r="D84" s="41" t="s">
        <v>57</v>
      </c>
      <c r="E84" s="43">
        <v>1</v>
      </c>
      <c r="F84" s="60"/>
      <c r="G84" s="60"/>
      <c r="H84" s="60"/>
      <c r="I84" s="60"/>
      <c r="J84" s="60"/>
      <c r="K84" s="7">
        <f t="shared" si="60"/>
        <v>0</v>
      </c>
      <c r="L84" s="7">
        <f t="shared" si="61"/>
        <v>0</v>
      </c>
      <c r="M84" s="7">
        <f t="shared" si="62"/>
        <v>0</v>
      </c>
      <c r="N84" s="7">
        <f t="shared" si="63"/>
        <v>0</v>
      </c>
      <c r="O84" s="7">
        <f t="shared" si="64"/>
        <v>0</v>
      </c>
      <c r="P84" s="7">
        <f t="shared" si="65"/>
        <v>0</v>
      </c>
    </row>
    <row r="85" spans="1:16">
      <c r="A85" s="40">
        <v>92</v>
      </c>
      <c r="B85" s="59"/>
      <c r="C85" s="54" t="s">
        <v>231</v>
      </c>
      <c r="D85" s="41" t="s">
        <v>60</v>
      </c>
      <c r="E85" s="43">
        <v>1</v>
      </c>
      <c r="F85" s="60"/>
      <c r="G85" s="60"/>
      <c r="H85" s="60"/>
      <c r="I85" s="60"/>
      <c r="J85" s="60"/>
      <c r="K85" s="7">
        <f t="shared" si="60"/>
        <v>0</v>
      </c>
      <c r="L85" s="7">
        <f t="shared" si="61"/>
        <v>0</v>
      </c>
      <c r="M85" s="7">
        <f t="shared" si="62"/>
        <v>0</v>
      </c>
      <c r="N85" s="7">
        <f t="shared" si="63"/>
        <v>0</v>
      </c>
      <c r="O85" s="7">
        <f t="shared" si="64"/>
        <v>0</v>
      </c>
      <c r="P85" s="7">
        <f t="shared" si="65"/>
        <v>0</v>
      </c>
    </row>
    <row r="86" spans="1:16" ht="47.25">
      <c r="A86" s="40">
        <v>93</v>
      </c>
      <c r="B86" s="59"/>
      <c r="C86" s="54" t="s">
        <v>299</v>
      </c>
      <c r="D86" s="41" t="s">
        <v>60</v>
      </c>
      <c r="E86" s="43">
        <v>1</v>
      </c>
      <c r="F86" s="60"/>
      <c r="G86" s="60"/>
      <c r="H86" s="60"/>
      <c r="I86" s="60"/>
      <c r="J86" s="60"/>
      <c r="K86" s="7">
        <f t="shared" si="60"/>
        <v>0</v>
      </c>
      <c r="L86" s="7">
        <f t="shared" si="61"/>
        <v>0</v>
      </c>
      <c r="M86" s="7">
        <f t="shared" si="62"/>
        <v>0</v>
      </c>
      <c r="N86" s="7">
        <f t="shared" si="63"/>
        <v>0</v>
      </c>
      <c r="O86" s="7">
        <f t="shared" si="64"/>
        <v>0</v>
      </c>
      <c r="P86" s="7">
        <f t="shared" si="65"/>
        <v>0</v>
      </c>
    </row>
    <row r="87" spans="1:16">
      <c r="A87" s="40">
        <v>94</v>
      </c>
      <c r="B87" s="59"/>
      <c r="C87" s="54" t="s">
        <v>232</v>
      </c>
      <c r="D87" s="41" t="s">
        <v>58</v>
      </c>
      <c r="E87" s="43">
        <v>1</v>
      </c>
      <c r="F87" s="60"/>
      <c r="G87" s="60"/>
      <c r="H87" s="60"/>
      <c r="I87" s="60"/>
      <c r="J87" s="60"/>
      <c r="K87" s="7">
        <f t="shared" si="60"/>
        <v>0</v>
      </c>
      <c r="L87" s="7">
        <f t="shared" si="61"/>
        <v>0</v>
      </c>
      <c r="M87" s="7">
        <f t="shared" si="62"/>
        <v>0</v>
      </c>
      <c r="N87" s="7">
        <f t="shared" si="63"/>
        <v>0</v>
      </c>
      <c r="O87" s="7">
        <f t="shared" si="64"/>
        <v>0</v>
      </c>
      <c r="P87" s="7">
        <f t="shared" si="65"/>
        <v>0</v>
      </c>
    </row>
    <row r="88" spans="1:16">
      <c r="A88" s="40">
        <v>95</v>
      </c>
      <c r="B88" s="59"/>
      <c r="C88" s="54" t="s">
        <v>233</v>
      </c>
      <c r="D88" s="41" t="s">
        <v>58</v>
      </c>
      <c r="E88" s="43">
        <v>2</v>
      </c>
      <c r="F88" s="60"/>
      <c r="G88" s="60"/>
      <c r="H88" s="60"/>
      <c r="I88" s="60"/>
      <c r="J88" s="60"/>
      <c r="K88" s="7">
        <f t="shared" si="60"/>
        <v>0</v>
      </c>
      <c r="L88" s="7">
        <f t="shared" si="61"/>
        <v>0</v>
      </c>
      <c r="M88" s="7">
        <f t="shared" si="62"/>
        <v>0</v>
      </c>
      <c r="N88" s="7">
        <f t="shared" si="63"/>
        <v>0</v>
      </c>
      <c r="O88" s="7">
        <f t="shared" si="64"/>
        <v>0</v>
      </c>
      <c r="P88" s="7">
        <f t="shared" si="65"/>
        <v>0</v>
      </c>
    </row>
    <row r="89" spans="1:16">
      <c r="A89" s="40">
        <v>96</v>
      </c>
      <c r="B89" s="59"/>
      <c r="C89" s="54" t="s">
        <v>234</v>
      </c>
      <c r="D89" s="41" t="s">
        <v>58</v>
      </c>
      <c r="E89" s="43">
        <v>1</v>
      </c>
      <c r="F89" s="60"/>
      <c r="G89" s="60"/>
      <c r="H89" s="60"/>
      <c r="I89" s="60"/>
      <c r="J89" s="60"/>
      <c r="K89" s="7">
        <f t="shared" si="60"/>
        <v>0</v>
      </c>
      <c r="L89" s="7">
        <f t="shared" si="61"/>
        <v>0</v>
      </c>
      <c r="M89" s="7">
        <f t="shared" si="62"/>
        <v>0</v>
      </c>
      <c r="N89" s="7">
        <f t="shared" si="63"/>
        <v>0</v>
      </c>
      <c r="O89" s="7">
        <f t="shared" si="64"/>
        <v>0</v>
      </c>
      <c r="P89" s="7">
        <f t="shared" si="65"/>
        <v>0</v>
      </c>
    </row>
    <row r="90" spans="1:16">
      <c r="A90" s="40">
        <v>97</v>
      </c>
      <c r="B90" s="59"/>
      <c r="C90" s="54" t="s">
        <v>235</v>
      </c>
      <c r="D90" s="41" t="s">
        <v>58</v>
      </c>
      <c r="E90" s="43">
        <v>2</v>
      </c>
      <c r="F90" s="60"/>
      <c r="G90" s="60"/>
      <c r="H90" s="60"/>
      <c r="I90" s="60"/>
      <c r="J90" s="60"/>
      <c r="K90" s="7">
        <f t="shared" si="60"/>
        <v>0</v>
      </c>
      <c r="L90" s="7">
        <f t="shared" si="61"/>
        <v>0</v>
      </c>
      <c r="M90" s="7">
        <f t="shared" si="62"/>
        <v>0</v>
      </c>
      <c r="N90" s="7">
        <f t="shared" si="63"/>
        <v>0</v>
      </c>
      <c r="O90" s="7">
        <f t="shared" si="64"/>
        <v>0</v>
      </c>
      <c r="P90" s="7">
        <f t="shared" si="65"/>
        <v>0</v>
      </c>
    </row>
    <row r="91" spans="1:16" ht="31.5">
      <c r="A91" s="40">
        <v>98</v>
      </c>
      <c r="B91" s="59"/>
      <c r="C91" s="54" t="s">
        <v>236</v>
      </c>
      <c r="D91" s="41" t="s">
        <v>58</v>
      </c>
      <c r="E91" s="43">
        <v>4</v>
      </c>
      <c r="F91" s="60"/>
      <c r="G91" s="60"/>
      <c r="H91" s="60"/>
      <c r="I91" s="60"/>
      <c r="J91" s="60"/>
      <c r="K91" s="7">
        <f t="shared" si="60"/>
        <v>0</v>
      </c>
      <c r="L91" s="7">
        <f t="shared" si="61"/>
        <v>0</v>
      </c>
      <c r="M91" s="7">
        <f t="shared" si="62"/>
        <v>0</v>
      </c>
      <c r="N91" s="7">
        <f t="shared" si="63"/>
        <v>0</v>
      </c>
      <c r="O91" s="7">
        <f t="shared" si="64"/>
        <v>0</v>
      </c>
      <c r="P91" s="7">
        <f t="shared" si="65"/>
        <v>0</v>
      </c>
    </row>
    <row r="92" spans="1:16" ht="31.5">
      <c r="A92" s="40">
        <v>99</v>
      </c>
      <c r="B92" s="59"/>
      <c r="C92" s="54" t="s">
        <v>237</v>
      </c>
      <c r="D92" s="41" t="s">
        <v>58</v>
      </c>
      <c r="E92" s="43">
        <v>1</v>
      </c>
      <c r="F92" s="60"/>
      <c r="G92" s="60"/>
      <c r="H92" s="60"/>
      <c r="I92" s="60"/>
      <c r="J92" s="60"/>
      <c r="K92" s="7">
        <f t="shared" si="60"/>
        <v>0</v>
      </c>
      <c r="L92" s="7">
        <f t="shared" si="61"/>
        <v>0</v>
      </c>
      <c r="M92" s="7">
        <f t="shared" si="62"/>
        <v>0</v>
      </c>
      <c r="N92" s="7">
        <f t="shared" si="63"/>
        <v>0</v>
      </c>
      <c r="O92" s="7">
        <f t="shared" si="64"/>
        <v>0</v>
      </c>
      <c r="P92" s="7">
        <f t="shared" si="65"/>
        <v>0</v>
      </c>
    </row>
    <row r="93" spans="1:16" ht="31.5">
      <c r="A93" s="40">
        <v>100</v>
      </c>
      <c r="B93" s="59"/>
      <c r="C93" s="54" t="s">
        <v>238</v>
      </c>
      <c r="D93" s="41" t="s">
        <v>58</v>
      </c>
      <c r="E93" s="43">
        <v>5</v>
      </c>
      <c r="F93" s="60"/>
      <c r="G93" s="60"/>
      <c r="H93" s="60"/>
      <c r="I93" s="60"/>
      <c r="J93" s="60"/>
      <c r="K93" s="7">
        <f t="shared" si="60"/>
        <v>0</v>
      </c>
      <c r="L93" s="7">
        <f t="shared" si="61"/>
        <v>0</v>
      </c>
      <c r="M93" s="7">
        <f t="shared" si="62"/>
        <v>0</v>
      </c>
      <c r="N93" s="7">
        <f t="shared" si="63"/>
        <v>0</v>
      </c>
      <c r="O93" s="7">
        <f t="shared" si="64"/>
        <v>0</v>
      </c>
      <c r="P93" s="7">
        <f t="shared" si="65"/>
        <v>0</v>
      </c>
    </row>
    <row r="94" spans="1:16">
      <c r="A94" s="165" t="s">
        <v>797</v>
      </c>
      <c r="B94" s="165"/>
      <c r="C94" s="165"/>
      <c r="D94" s="165"/>
      <c r="E94" s="165"/>
      <c r="F94" s="165"/>
      <c r="G94" s="165"/>
      <c r="H94" s="165"/>
      <c r="I94" s="165"/>
      <c r="J94" s="165"/>
      <c r="K94" s="165"/>
      <c r="L94" s="165"/>
      <c r="M94" s="165"/>
      <c r="N94" s="165"/>
      <c r="O94" s="165"/>
      <c r="P94" s="165"/>
    </row>
    <row r="95" spans="1:16">
      <c r="A95" s="40">
        <v>102</v>
      </c>
      <c r="B95" s="59"/>
      <c r="C95" s="44" t="s">
        <v>254</v>
      </c>
      <c r="D95" s="41" t="s">
        <v>53</v>
      </c>
      <c r="E95" s="43">
        <v>36</v>
      </c>
      <c r="F95" s="60">
        <v>0</v>
      </c>
      <c r="G95" s="60">
        <v>0</v>
      </c>
      <c r="H95" s="60">
        <f t="shared" ref="H95" si="66">ROUND(F95*G95,2)</f>
        <v>0</v>
      </c>
      <c r="I95" s="60"/>
      <c r="J95" s="60">
        <v>0</v>
      </c>
      <c r="K95" s="7">
        <f t="shared" ref="K95" si="67">SUM(H95:J95)</f>
        <v>0</v>
      </c>
      <c r="L95" s="7">
        <f t="shared" ref="L95" si="68">ROUND(E95*F95,2)</f>
        <v>0</v>
      </c>
      <c r="M95" s="7">
        <f t="shared" ref="M95" si="69">ROUND(E95*H95,2)</f>
        <v>0</v>
      </c>
      <c r="N95" s="7">
        <f t="shared" ref="N95" si="70">ROUND(E95*I95,2)</f>
        <v>0</v>
      </c>
      <c r="O95" s="7">
        <f t="shared" ref="O95" si="71">ROUND(E95*J95,2)</f>
        <v>0</v>
      </c>
      <c r="P95" s="7">
        <f t="shared" ref="P95" si="72">SUM(M95:O95)</f>
        <v>0</v>
      </c>
    </row>
    <row r="96" spans="1:16">
      <c r="A96" s="165" t="s">
        <v>257</v>
      </c>
      <c r="B96" s="165"/>
      <c r="C96" s="165"/>
      <c r="D96" s="165"/>
      <c r="E96" s="165"/>
      <c r="F96" s="165"/>
      <c r="G96" s="165"/>
      <c r="H96" s="165"/>
      <c r="I96" s="165"/>
      <c r="J96" s="165"/>
      <c r="K96" s="165"/>
      <c r="L96" s="165"/>
      <c r="M96" s="165"/>
      <c r="N96" s="165"/>
      <c r="O96" s="165"/>
      <c r="P96" s="165"/>
    </row>
    <row r="97" spans="1:16">
      <c r="A97" s="40">
        <v>104</v>
      </c>
      <c r="B97" s="59"/>
      <c r="C97" s="44" t="s">
        <v>258</v>
      </c>
      <c r="D97" s="41" t="s">
        <v>53</v>
      </c>
      <c r="E97" s="43">
        <v>5</v>
      </c>
      <c r="F97" s="60">
        <v>0</v>
      </c>
      <c r="G97" s="60">
        <v>0</v>
      </c>
      <c r="H97" s="60">
        <f t="shared" ref="H97:H100" si="73">ROUND(F97*G97,2)</f>
        <v>0</v>
      </c>
      <c r="I97" s="60"/>
      <c r="J97" s="60">
        <v>0</v>
      </c>
      <c r="K97" s="7">
        <f t="shared" ref="K97:K100" si="74">SUM(H97:J97)</f>
        <v>0</v>
      </c>
      <c r="L97" s="7">
        <f t="shared" ref="L97:L100" si="75">ROUND(E97*F97,2)</f>
        <v>0</v>
      </c>
      <c r="M97" s="7">
        <f t="shared" ref="M97:M100" si="76">ROUND(E97*H97,2)</f>
        <v>0</v>
      </c>
      <c r="N97" s="7">
        <f t="shared" ref="N97:N100" si="77">ROUND(E97*I97,2)</f>
        <v>0</v>
      </c>
      <c r="O97" s="7">
        <f t="shared" ref="O97:O100" si="78">ROUND(E97*J97,2)</f>
        <v>0</v>
      </c>
      <c r="P97" s="7">
        <f t="shared" ref="P97:P100" si="79">SUM(M97:O97)</f>
        <v>0</v>
      </c>
    </row>
    <row r="98" spans="1:16">
      <c r="A98" s="40">
        <v>105</v>
      </c>
      <c r="B98" s="59"/>
      <c r="C98" s="44" t="s">
        <v>259</v>
      </c>
      <c r="D98" s="41" t="s">
        <v>53</v>
      </c>
      <c r="E98" s="43">
        <v>1</v>
      </c>
      <c r="F98" s="60">
        <v>0</v>
      </c>
      <c r="G98" s="60">
        <v>0</v>
      </c>
      <c r="H98" s="60">
        <f t="shared" si="73"/>
        <v>0</v>
      </c>
      <c r="I98" s="60"/>
      <c r="J98" s="60">
        <v>0</v>
      </c>
      <c r="K98" s="7">
        <f t="shared" si="74"/>
        <v>0</v>
      </c>
      <c r="L98" s="7">
        <f t="shared" si="75"/>
        <v>0</v>
      </c>
      <c r="M98" s="7">
        <f t="shared" si="76"/>
        <v>0</v>
      </c>
      <c r="N98" s="7">
        <f t="shared" si="77"/>
        <v>0</v>
      </c>
      <c r="O98" s="7">
        <f t="shared" si="78"/>
        <v>0</v>
      </c>
      <c r="P98" s="7">
        <f t="shared" si="79"/>
        <v>0</v>
      </c>
    </row>
    <row r="99" spans="1:16">
      <c r="A99" s="40">
        <v>106</v>
      </c>
      <c r="B99" s="59"/>
      <c r="C99" s="44" t="s">
        <v>260</v>
      </c>
      <c r="D99" s="41" t="s">
        <v>53</v>
      </c>
      <c r="E99" s="43">
        <v>20</v>
      </c>
      <c r="F99" s="60">
        <v>0</v>
      </c>
      <c r="G99" s="60">
        <v>0</v>
      </c>
      <c r="H99" s="60">
        <f t="shared" si="73"/>
        <v>0</v>
      </c>
      <c r="I99" s="60"/>
      <c r="J99" s="60">
        <v>0</v>
      </c>
      <c r="K99" s="7">
        <f t="shared" si="74"/>
        <v>0</v>
      </c>
      <c r="L99" s="7">
        <f t="shared" si="75"/>
        <v>0</v>
      </c>
      <c r="M99" s="7">
        <f t="shared" si="76"/>
        <v>0</v>
      </c>
      <c r="N99" s="7">
        <f t="shared" si="77"/>
        <v>0</v>
      </c>
      <c r="O99" s="7">
        <f t="shared" si="78"/>
        <v>0</v>
      </c>
      <c r="P99" s="7">
        <f t="shared" si="79"/>
        <v>0</v>
      </c>
    </row>
    <row r="100" spans="1:16">
      <c r="A100" s="40">
        <v>107</v>
      </c>
      <c r="B100" s="59"/>
      <c r="C100" s="44" t="s">
        <v>261</v>
      </c>
      <c r="D100" s="41" t="s">
        <v>60</v>
      </c>
      <c r="E100" s="43">
        <v>2</v>
      </c>
      <c r="F100" s="60">
        <v>0</v>
      </c>
      <c r="G100" s="60">
        <v>0</v>
      </c>
      <c r="H100" s="60">
        <f t="shared" si="73"/>
        <v>0</v>
      </c>
      <c r="I100" s="60"/>
      <c r="J100" s="60">
        <v>0</v>
      </c>
      <c r="K100" s="7">
        <f t="shared" si="74"/>
        <v>0</v>
      </c>
      <c r="L100" s="7">
        <f t="shared" si="75"/>
        <v>0</v>
      </c>
      <c r="M100" s="7">
        <f t="shared" si="76"/>
        <v>0</v>
      </c>
      <c r="N100" s="7">
        <f t="shared" si="77"/>
        <v>0</v>
      </c>
      <c r="O100" s="7">
        <f t="shared" si="78"/>
        <v>0</v>
      </c>
      <c r="P100" s="7">
        <f t="shared" si="79"/>
        <v>0</v>
      </c>
    </row>
    <row r="101" spans="1:16">
      <c r="A101" s="151"/>
      <c r="B101" s="151"/>
      <c r="C101" s="151"/>
      <c r="D101" s="151"/>
      <c r="E101" s="151"/>
      <c r="F101" s="151"/>
      <c r="G101" s="151"/>
      <c r="H101" s="151"/>
      <c r="I101" s="151"/>
      <c r="J101" s="151"/>
      <c r="K101" s="151"/>
      <c r="L101" s="151"/>
      <c r="M101" s="151"/>
      <c r="N101" s="151"/>
      <c r="O101" s="151"/>
      <c r="P101" s="151"/>
    </row>
    <row r="102" spans="1:16">
      <c r="A102" s="152" t="s">
        <v>44</v>
      </c>
      <c r="B102" s="152"/>
      <c r="C102" s="152"/>
      <c r="D102" s="152"/>
      <c r="E102" s="152"/>
      <c r="F102" s="152"/>
      <c r="G102" s="152"/>
      <c r="H102" s="152"/>
      <c r="I102" s="152"/>
      <c r="J102" s="152"/>
      <c r="K102" s="13"/>
      <c r="L102" s="8">
        <f>SUM(L18:L101)</f>
        <v>0</v>
      </c>
      <c r="M102" s="8">
        <f>SUM(M18:M101)</f>
        <v>0</v>
      </c>
      <c r="N102" s="8">
        <f>SUM(N18:N101)</f>
        <v>0</v>
      </c>
      <c r="O102" s="8">
        <f>SUM(O18:O101)</f>
        <v>0</v>
      </c>
      <c r="P102" s="8">
        <f>SUM(P18:P101)</f>
        <v>0</v>
      </c>
    </row>
    <row r="103" spans="1:16">
      <c r="A103" s="9"/>
      <c r="B103" s="9"/>
      <c r="C103" s="9"/>
      <c r="D103" s="9"/>
      <c r="E103" s="9"/>
      <c r="F103" s="9"/>
      <c r="G103" s="9"/>
      <c r="H103" s="9"/>
      <c r="I103" s="9"/>
      <c r="J103" s="9"/>
      <c r="K103" s="10"/>
      <c r="L103" s="11"/>
      <c r="M103" s="11"/>
      <c r="N103" s="11"/>
      <c r="O103" s="11"/>
      <c r="P103" s="12"/>
    </row>
    <row r="104" spans="1:16">
      <c r="A104" s="9"/>
      <c r="B104" s="9"/>
      <c r="C104" s="9" t="s">
        <v>61</v>
      </c>
      <c r="D104" s="164" t="s">
        <v>296</v>
      </c>
      <c r="E104" s="164"/>
      <c r="F104" s="164"/>
      <c r="G104" s="164"/>
      <c r="H104" s="164"/>
      <c r="I104" s="164"/>
      <c r="J104" s="164"/>
      <c r="K104" s="164"/>
      <c r="L104" s="164"/>
      <c r="M104" s="164"/>
      <c r="N104" s="164"/>
      <c r="O104" s="11"/>
      <c r="P104" s="12"/>
    </row>
    <row r="105" spans="1:16">
      <c r="A105" s="9"/>
      <c r="B105" s="9"/>
      <c r="C105" s="9"/>
      <c r="D105" s="164" t="s">
        <v>295</v>
      </c>
      <c r="E105" s="164"/>
      <c r="F105" s="164"/>
      <c r="G105" s="164"/>
      <c r="H105" s="164"/>
      <c r="I105" s="164"/>
      <c r="J105" s="164"/>
      <c r="K105" s="164"/>
      <c r="L105" s="164"/>
      <c r="M105" s="164"/>
      <c r="N105" s="164"/>
      <c r="O105" s="164"/>
      <c r="P105" s="12"/>
    </row>
    <row r="106" spans="1:16">
      <c r="A106" s="9"/>
      <c r="B106" s="9"/>
      <c r="C106" s="9"/>
      <c r="D106" s="9"/>
      <c r="E106" s="9"/>
      <c r="F106" s="9"/>
      <c r="G106" s="9"/>
      <c r="H106" s="9"/>
      <c r="I106" s="9"/>
      <c r="J106" s="9"/>
      <c r="K106" s="10"/>
      <c r="L106" s="11"/>
      <c r="M106" s="11"/>
      <c r="N106" s="11"/>
      <c r="O106" s="11"/>
      <c r="P106" s="12"/>
    </row>
    <row r="107" spans="1:16">
      <c r="A107" s="9"/>
      <c r="B107" s="9"/>
      <c r="C107" s="9"/>
      <c r="D107" s="9"/>
      <c r="E107" s="9"/>
      <c r="F107" s="9"/>
      <c r="G107" s="9"/>
      <c r="H107" s="9"/>
      <c r="I107" s="9"/>
      <c r="J107" s="9"/>
      <c r="K107" s="10"/>
      <c r="L107" s="11"/>
      <c r="M107" s="11"/>
      <c r="N107" s="11"/>
      <c r="O107" s="11"/>
      <c r="P107" s="12"/>
    </row>
    <row r="108" spans="1:16">
      <c r="A108" s="25" t="str">
        <f>KT!A24</f>
        <v xml:space="preserve">Sastādīja: </v>
      </c>
      <c r="C108" s="26"/>
      <c r="D108" s="26" t="str">
        <f>KT!C28</f>
        <v>2024. gada ____________</v>
      </c>
      <c r="E108" s="26"/>
      <c r="F108" s="26"/>
      <c r="G108" s="26"/>
      <c r="H108" s="26"/>
    </row>
    <row r="109" spans="1:16">
      <c r="A109" s="25" t="s">
        <v>39</v>
      </c>
      <c r="C109" s="26"/>
      <c r="D109" s="26"/>
      <c r="E109" s="26"/>
      <c r="F109" s="26"/>
      <c r="G109" s="26"/>
      <c r="H109" s="26"/>
    </row>
    <row r="110" spans="1:16">
      <c r="A110" s="25"/>
      <c r="C110" s="26"/>
      <c r="D110" s="26"/>
      <c r="E110" s="26"/>
      <c r="F110" s="26"/>
      <c r="G110" s="26"/>
      <c r="H110" s="26"/>
    </row>
    <row r="111" spans="1:16">
      <c r="A111" s="27"/>
      <c r="C111" s="26"/>
      <c r="D111" s="26"/>
      <c r="E111" s="26"/>
      <c r="F111" s="26"/>
      <c r="G111" s="26"/>
      <c r="H111" s="26"/>
    </row>
    <row r="112" spans="1:16">
      <c r="A112" s="25" t="str">
        <f>KT!A28</f>
        <v xml:space="preserve">Pārbaudīja: </v>
      </c>
      <c r="C112" s="26"/>
      <c r="D112" s="26" t="str">
        <f>KT!C28</f>
        <v>2024. gada ____________</v>
      </c>
      <c r="E112" s="26"/>
      <c r="F112" s="26"/>
      <c r="G112" s="26"/>
      <c r="H112" s="26"/>
    </row>
    <row r="113" spans="1:8">
      <c r="A113" s="25" t="s">
        <v>40</v>
      </c>
      <c r="C113" s="26"/>
      <c r="D113" s="26"/>
      <c r="E113" s="26"/>
      <c r="F113" s="26"/>
      <c r="G113" s="26"/>
      <c r="H113" s="26"/>
    </row>
    <row r="114" spans="1:8">
      <c r="A114" s="25" t="str">
        <f>KT!A30</f>
        <v>Sertifikāta Nr.:</v>
      </c>
      <c r="C114" s="26"/>
      <c r="D114" s="26"/>
      <c r="E114" s="26"/>
      <c r="F114" s="26"/>
      <c r="G114" s="26"/>
      <c r="H114" s="26"/>
    </row>
    <row r="115" spans="1:8">
      <c r="B115" s="28"/>
      <c r="C115" s="26"/>
      <c r="D115" s="26"/>
      <c r="E115" s="26"/>
      <c r="F115" s="26"/>
      <c r="G115" s="26"/>
      <c r="H115" s="26"/>
    </row>
    <row r="116" spans="1:8">
      <c r="B116" s="29"/>
      <c r="C116" s="30"/>
      <c r="D116" s="29"/>
      <c r="F116" s="30"/>
      <c r="H116" s="26"/>
    </row>
  </sheetData>
  <mergeCells count="30">
    <mergeCell ref="A102:J102"/>
    <mergeCell ref="A17:P17"/>
    <mergeCell ref="A44:P44"/>
    <mergeCell ref="A55:P55"/>
    <mergeCell ref="A58:P58"/>
    <mergeCell ref="A62:P62"/>
    <mergeCell ref="A31:P31"/>
    <mergeCell ref="A32:P32"/>
    <mergeCell ref="A42:P42"/>
    <mergeCell ref="A94:P94"/>
    <mergeCell ref="A96:P96"/>
    <mergeCell ref="A65:P65"/>
    <mergeCell ref="A77:P77"/>
    <mergeCell ref="A78:P78"/>
    <mergeCell ref="D105:O105"/>
    <mergeCell ref="A2:P2"/>
    <mergeCell ref="A3:P3"/>
    <mergeCell ref="A4:P4"/>
    <mergeCell ref="M11:N11"/>
    <mergeCell ref="A14:A15"/>
    <mergeCell ref="B14:B15"/>
    <mergeCell ref="C14:C15"/>
    <mergeCell ref="D14:D15"/>
    <mergeCell ref="E14:E15"/>
    <mergeCell ref="F14:K14"/>
    <mergeCell ref="D104:N104"/>
    <mergeCell ref="L14:P14"/>
    <mergeCell ref="A101:P101"/>
    <mergeCell ref="A64:P64"/>
    <mergeCell ref="A16:P16"/>
  </mergeCells>
  <phoneticPr fontId="115" type="noConversion"/>
  <pageMargins left="0.7" right="0.7" top="0.75" bottom="0.75" header="0.3" footer="0.3"/>
  <pageSetup paperSize="9" scale="58"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S58"/>
  <sheetViews>
    <sheetView view="pageBreakPreview" topLeftCell="A16" zoomScale="85" zoomScaleNormal="85" zoomScaleSheetLayoutView="85" workbookViewId="0">
      <selection activeCell="F17" sqref="F17:J46"/>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8" width="9.5703125" style="3" customWidth="1"/>
    <col min="9" max="9" width="11.5703125" style="3" customWidth="1"/>
    <col min="10" max="10" width="9.5703125" style="3" customWidth="1"/>
    <col min="11" max="11" width="11.7109375" style="3" customWidth="1"/>
    <col min="12" max="16" width="14.85546875" style="3" customWidth="1"/>
    <col min="17" max="18" width="9.140625" style="3"/>
    <col min="19" max="19" width="10.7109375" style="3" bestFit="1" customWidth="1"/>
    <col min="20" max="16384" width="9.140625" style="3"/>
  </cols>
  <sheetData>
    <row r="2" spans="1:16">
      <c r="A2" s="158" t="s">
        <v>596</v>
      </c>
      <c r="B2" s="158"/>
      <c r="C2" s="158"/>
      <c r="D2" s="158"/>
      <c r="E2" s="158"/>
      <c r="F2" s="158"/>
      <c r="G2" s="158"/>
      <c r="H2" s="158"/>
      <c r="I2" s="158"/>
      <c r="J2" s="158"/>
      <c r="K2" s="158"/>
      <c r="L2" s="158"/>
      <c r="M2" s="158"/>
      <c r="N2" s="158"/>
      <c r="O2" s="158"/>
      <c r="P2" s="158"/>
    </row>
    <row r="3" spans="1:16">
      <c r="A3" s="159" t="s">
        <v>266</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38"/>
      <c r="B5" s="38"/>
      <c r="C5" s="38"/>
      <c r="D5" s="38"/>
      <c r="E5" s="38"/>
      <c r="F5" s="38"/>
      <c r="G5" s="38"/>
      <c r="H5" s="38"/>
      <c r="I5" s="38"/>
      <c r="J5" s="38"/>
      <c r="K5" s="38"/>
      <c r="L5" s="38"/>
      <c r="M5" s="38"/>
      <c r="N5" s="38"/>
      <c r="O5" s="38"/>
      <c r="P5" s="38"/>
    </row>
    <row r="6" spans="1:16">
      <c r="A6" s="3" t="s">
        <v>10</v>
      </c>
      <c r="C6" s="5" t="str">
        <f>KT!B9</f>
        <v>Salaspils pilsētas centrālās daļas satiksmes infrastruktūras pārbūve un pilsētas galvenā laukuma izveide 1.kārta</v>
      </c>
      <c r="D6" s="5"/>
      <c r="E6" s="5"/>
    </row>
    <row r="7" spans="1:16">
      <c r="A7" s="3" t="s">
        <v>11</v>
      </c>
      <c r="C7" s="5"/>
    </row>
    <row r="8" spans="1:16">
      <c r="A8" s="3" t="s">
        <v>0</v>
      </c>
      <c r="C8" s="5" t="str">
        <f>KT!B12</f>
        <v>Līvzemes iela, Vītolu iela, Mazā vītolu iela, Rīgas iela, Salaspils</v>
      </c>
      <c r="D8" s="4"/>
      <c r="E8" s="4"/>
    </row>
    <row r="9" spans="1:16">
      <c r="A9" s="3" t="s">
        <v>1</v>
      </c>
      <c r="C9" s="5"/>
      <c r="D9" s="4"/>
      <c r="E9" s="4"/>
    </row>
    <row r="11" spans="1:16">
      <c r="A11" s="3" t="s">
        <v>47</v>
      </c>
      <c r="M11" s="160" t="s">
        <v>2</v>
      </c>
      <c r="N11" s="160"/>
      <c r="O11" s="6">
        <f>P48</f>
        <v>0</v>
      </c>
      <c r="P11" s="3" t="s">
        <v>3</v>
      </c>
    </row>
    <row r="12" spans="1:16">
      <c r="E12" s="38"/>
      <c r="N12" s="31" t="s">
        <v>45</v>
      </c>
      <c r="O12" s="3" t="str">
        <f>KT!C28</f>
        <v>2024. gada ____________</v>
      </c>
    </row>
    <row r="13" spans="1:16">
      <c r="E13" s="38"/>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39" t="s">
        <v>6</v>
      </c>
      <c r="G15" s="39" t="s">
        <v>16</v>
      </c>
      <c r="H15" s="39" t="s">
        <v>15</v>
      </c>
      <c r="I15" s="39" t="s">
        <v>17</v>
      </c>
      <c r="J15" s="39" t="s">
        <v>18</v>
      </c>
      <c r="K15" s="39" t="s">
        <v>19</v>
      </c>
      <c r="L15" s="39" t="s">
        <v>7</v>
      </c>
      <c r="M15" s="39" t="s">
        <v>15</v>
      </c>
      <c r="N15" s="39" t="s">
        <v>17</v>
      </c>
      <c r="O15" s="39" t="s">
        <v>18</v>
      </c>
      <c r="P15" s="39" t="s">
        <v>20</v>
      </c>
    </row>
    <row r="16" spans="1:16">
      <c r="A16" s="163"/>
      <c r="B16" s="163"/>
      <c r="C16" s="163"/>
      <c r="D16" s="163"/>
      <c r="E16" s="163"/>
      <c r="F16" s="156"/>
      <c r="G16" s="156"/>
      <c r="H16" s="156"/>
      <c r="I16" s="156"/>
      <c r="J16" s="156"/>
      <c r="K16" s="156"/>
      <c r="L16" s="156"/>
      <c r="M16" s="156"/>
      <c r="N16" s="156"/>
      <c r="O16" s="156"/>
      <c r="P16" s="157"/>
    </row>
    <row r="17" spans="1:16" ht="47.25">
      <c r="A17" s="40">
        <v>1</v>
      </c>
      <c r="B17" s="42"/>
      <c r="C17" s="57" t="s">
        <v>267</v>
      </c>
      <c r="D17" s="41" t="s">
        <v>293</v>
      </c>
      <c r="E17" s="43">
        <v>1315.88</v>
      </c>
      <c r="F17" s="7"/>
      <c r="G17" s="7"/>
      <c r="H17" s="7"/>
      <c r="I17" s="7"/>
      <c r="J17" s="7"/>
      <c r="K17" s="7">
        <f t="shared" ref="K17" si="0">SUM(H17:J17)</f>
        <v>0</v>
      </c>
      <c r="L17" s="7">
        <f t="shared" ref="L17" si="1">ROUND(E17*F17,2)</f>
        <v>0</v>
      </c>
      <c r="M17" s="7">
        <f t="shared" ref="M17" si="2">ROUND(E17*H17,2)</f>
        <v>0</v>
      </c>
      <c r="N17" s="7">
        <f t="shared" ref="N17" si="3">ROUND(E17*I17,2)</f>
        <v>0</v>
      </c>
      <c r="O17" s="7">
        <f t="shared" ref="O17" si="4">ROUND(E17*J17,2)</f>
        <v>0</v>
      </c>
      <c r="P17" s="7">
        <f t="shared" ref="P17:P46" si="5">SUM(M17:O17)</f>
        <v>0</v>
      </c>
    </row>
    <row r="18" spans="1:16" ht="31.5">
      <c r="A18" s="40">
        <v>2</v>
      </c>
      <c r="B18" s="42"/>
      <c r="C18" s="57" t="s">
        <v>268</v>
      </c>
      <c r="D18" s="41" t="s">
        <v>53</v>
      </c>
      <c r="E18" s="43">
        <v>330.9</v>
      </c>
      <c r="F18" s="7"/>
      <c r="G18" s="7"/>
      <c r="H18" s="7"/>
      <c r="I18" s="7"/>
      <c r="J18" s="7"/>
      <c r="K18" s="7">
        <f t="shared" ref="K18" si="6">SUM(H18:J18)</f>
        <v>0</v>
      </c>
      <c r="L18" s="7">
        <f t="shared" ref="L18" si="7">ROUND(E18*F18,2)</f>
        <v>0</v>
      </c>
      <c r="M18" s="7">
        <f t="shared" ref="M18" si="8">ROUND(E18*H18,2)</f>
        <v>0</v>
      </c>
      <c r="N18" s="7">
        <f t="shared" ref="N18" si="9">ROUND(E18*I18,2)</f>
        <v>0</v>
      </c>
      <c r="O18" s="7">
        <f t="shared" ref="O18" si="10">ROUND(E18*J18,2)</f>
        <v>0</v>
      </c>
      <c r="P18" s="7">
        <f t="shared" si="5"/>
        <v>0</v>
      </c>
    </row>
    <row r="19" spans="1:16">
      <c r="A19" s="40">
        <v>3</v>
      </c>
      <c r="B19" s="42"/>
      <c r="C19" s="57" t="s">
        <v>269</v>
      </c>
      <c r="D19" s="41" t="s">
        <v>294</v>
      </c>
      <c r="E19" s="43">
        <v>1654.5</v>
      </c>
      <c r="F19" s="7"/>
      <c r="G19" s="7"/>
      <c r="H19" s="7"/>
      <c r="I19" s="7"/>
      <c r="J19" s="7"/>
      <c r="K19" s="7">
        <f t="shared" ref="K19:K46" si="11">SUM(H19:J19)</f>
        <v>0</v>
      </c>
      <c r="L19" s="7">
        <f t="shared" ref="L19:L36" si="12">ROUND(E19*F19,2)</f>
        <v>0</v>
      </c>
      <c r="M19" s="7">
        <f t="shared" ref="M19:M46" si="13">ROUND(E19*H19,2)</f>
        <v>0</v>
      </c>
      <c r="N19" s="7">
        <f t="shared" ref="N19:N36" si="14">ROUND(E19*I19,2)</f>
        <v>0</v>
      </c>
      <c r="O19" s="7">
        <f t="shared" ref="O19:O36" si="15">ROUND(E19*J19,2)</f>
        <v>0</v>
      </c>
      <c r="P19" s="7">
        <f t="shared" si="5"/>
        <v>0</v>
      </c>
    </row>
    <row r="20" spans="1:16">
      <c r="A20" s="40">
        <v>4</v>
      </c>
      <c r="B20" s="42"/>
      <c r="C20" s="57" t="s">
        <v>270</v>
      </c>
      <c r="D20" s="41" t="s">
        <v>293</v>
      </c>
      <c r="E20" s="43">
        <v>1108.71</v>
      </c>
      <c r="F20" s="7"/>
      <c r="G20" s="7"/>
      <c r="H20" s="7"/>
      <c r="I20" s="7"/>
      <c r="J20" s="7"/>
      <c r="K20" s="7">
        <f t="shared" ref="K20:K39" si="16">SUM(H20:J20)</f>
        <v>0</v>
      </c>
      <c r="L20" s="7">
        <f t="shared" ref="L20:L24" si="17">ROUND(E20*F20,2)</f>
        <v>0</v>
      </c>
      <c r="M20" s="7">
        <f t="shared" ref="M20:M39" si="18">ROUND(E20*H20,2)</f>
        <v>0</v>
      </c>
      <c r="N20" s="7">
        <f t="shared" ref="N20:N24" si="19">ROUND(E20*I20,2)</f>
        <v>0</v>
      </c>
      <c r="O20" s="7">
        <f t="shared" ref="O20:O24" si="20">ROUND(E20*J20,2)</f>
        <v>0</v>
      </c>
      <c r="P20" s="7">
        <f t="shared" si="5"/>
        <v>0</v>
      </c>
    </row>
    <row r="21" spans="1:16">
      <c r="A21" s="40">
        <v>5</v>
      </c>
      <c r="B21" s="42"/>
      <c r="C21" s="57" t="s">
        <v>271</v>
      </c>
      <c r="D21" s="41" t="s">
        <v>187</v>
      </c>
      <c r="E21" s="43">
        <v>4</v>
      </c>
      <c r="F21" s="7"/>
      <c r="G21" s="7"/>
      <c r="H21" s="7"/>
      <c r="I21" s="7"/>
      <c r="J21" s="7"/>
      <c r="K21" s="7">
        <f t="shared" ref="K21:K22" si="21">SUM(H21:J21)</f>
        <v>0</v>
      </c>
      <c r="L21" s="7">
        <f t="shared" ref="L21:L22" si="22">ROUND(E21*F21,2)</f>
        <v>0</v>
      </c>
      <c r="M21" s="7">
        <f t="shared" ref="M21:M22" si="23">ROUND(E21*H21,2)</f>
        <v>0</v>
      </c>
      <c r="N21" s="7">
        <f t="shared" ref="N21:N22" si="24">ROUND(E21*I21,2)</f>
        <v>0</v>
      </c>
      <c r="O21" s="7">
        <f t="shared" ref="O21:O22" si="25">ROUND(E21*J21,2)</f>
        <v>0</v>
      </c>
      <c r="P21" s="7">
        <f t="shared" si="5"/>
        <v>0</v>
      </c>
    </row>
    <row r="22" spans="1:16">
      <c r="A22" s="40">
        <v>6</v>
      </c>
      <c r="B22" s="42"/>
      <c r="C22" s="57" t="s">
        <v>272</v>
      </c>
      <c r="D22" s="41" t="s">
        <v>53</v>
      </c>
      <c r="E22" s="43">
        <v>194</v>
      </c>
      <c r="F22" s="7"/>
      <c r="G22" s="7"/>
      <c r="H22" s="7"/>
      <c r="I22" s="7"/>
      <c r="J22" s="7"/>
      <c r="K22" s="7">
        <f t="shared" si="21"/>
        <v>0</v>
      </c>
      <c r="L22" s="7">
        <f t="shared" si="22"/>
        <v>0</v>
      </c>
      <c r="M22" s="7">
        <f t="shared" si="23"/>
        <v>0</v>
      </c>
      <c r="N22" s="7">
        <f t="shared" si="24"/>
        <v>0</v>
      </c>
      <c r="O22" s="7">
        <f t="shared" si="25"/>
        <v>0</v>
      </c>
      <c r="P22" s="7">
        <f t="shared" si="5"/>
        <v>0</v>
      </c>
    </row>
    <row r="23" spans="1:16">
      <c r="A23" s="40">
        <v>7</v>
      </c>
      <c r="B23" s="42"/>
      <c r="C23" s="57" t="s">
        <v>273</v>
      </c>
      <c r="D23" s="41" t="s">
        <v>293</v>
      </c>
      <c r="E23" s="43">
        <v>157.91</v>
      </c>
      <c r="F23" s="7"/>
      <c r="G23" s="7"/>
      <c r="H23" s="7"/>
      <c r="I23" s="7"/>
      <c r="J23" s="7"/>
      <c r="K23" s="7">
        <f t="shared" si="16"/>
        <v>0</v>
      </c>
      <c r="L23" s="7">
        <f t="shared" si="17"/>
        <v>0</v>
      </c>
      <c r="M23" s="7">
        <f t="shared" si="18"/>
        <v>0</v>
      </c>
      <c r="N23" s="7">
        <f t="shared" si="19"/>
        <v>0</v>
      </c>
      <c r="O23" s="7">
        <f t="shared" si="20"/>
        <v>0</v>
      </c>
      <c r="P23" s="7">
        <f t="shared" si="5"/>
        <v>0</v>
      </c>
    </row>
    <row r="24" spans="1:16" ht="31.5">
      <c r="A24" s="40">
        <v>8</v>
      </c>
      <c r="B24" s="42"/>
      <c r="C24" s="57" t="s">
        <v>274</v>
      </c>
      <c r="D24" s="41" t="s">
        <v>53</v>
      </c>
      <c r="E24" s="43">
        <v>14</v>
      </c>
      <c r="F24" s="7"/>
      <c r="G24" s="7"/>
      <c r="H24" s="7"/>
      <c r="I24" s="7"/>
      <c r="J24" s="7"/>
      <c r="K24" s="7">
        <f t="shared" si="16"/>
        <v>0</v>
      </c>
      <c r="L24" s="7">
        <f t="shared" si="17"/>
        <v>0</v>
      </c>
      <c r="M24" s="7">
        <f t="shared" si="18"/>
        <v>0</v>
      </c>
      <c r="N24" s="7">
        <f t="shared" si="19"/>
        <v>0</v>
      </c>
      <c r="O24" s="7">
        <f t="shared" si="20"/>
        <v>0</v>
      </c>
      <c r="P24" s="7">
        <f t="shared" si="5"/>
        <v>0</v>
      </c>
    </row>
    <row r="25" spans="1:16">
      <c r="A25" s="40">
        <v>9</v>
      </c>
      <c r="B25" s="42"/>
      <c r="C25" s="57" t="s">
        <v>275</v>
      </c>
      <c r="D25" s="41" t="s">
        <v>53</v>
      </c>
      <c r="E25" s="43">
        <v>6</v>
      </c>
      <c r="F25" s="7"/>
      <c r="G25" s="7"/>
      <c r="H25" s="7"/>
      <c r="I25" s="7"/>
      <c r="J25" s="7"/>
      <c r="K25" s="7">
        <f t="shared" si="16"/>
        <v>0</v>
      </c>
      <c r="L25" s="7">
        <f t="shared" ref="L25:L27" si="26">ROUND(E25*F25,2)</f>
        <v>0</v>
      </c>
      <c r="M25" s="7">
        <f t="shared" si="18"/>
        <v>0</v>
      </c>
      <c r="N25" s="7">
        <f t="shared" ref="N25:N27" si="27">ROUND(E25*I25,2)</f>
        <v>0</v>
      </c>
      <c r="O25" s="7">
        <f t="shared" ref="O25:O27" si="28">ROUND(E25*J25,2)</f>
        <v>0</v>
      </c>
      <c r="P25" s="7">
        <f t="shared" si="5"/>
        <v>0</v>
      </c>
    </row>
    <row r="26" spans="1:16">
      <c r="A26" s="40">
        <v>10</v>
      </c>
      <c r="B26" s="42"/>
      <c r="C26" s="57" t="s">
        <v>276</v>
      </c>
      <c r="D26" s="41" t="s">
        <v>53</v>
      </c>
      <c r="E26" s="43">
        <v>25.4</v>
      </c>
      <c r="F26" s="7"/>
      <c r="G26" s="7"/>
      <c r="H26" s="7"/>
      <c r="I26" s="7"/>
      <c r="J26" s="7"/>
      <c r="K26" s="7">
        <f t="shared" si="16"/>
        <v>0</v>
      </c>
      <c r="L26" s="7">
        <f t="shared" si="26"/>
        <v>0</v>
      </c>
      <c r="M26" s="7">
        <f t="shared" si="18"/>
        <v>0</v>
      </c>
      <c r="N26" s="7">
        <f t="shared" si="27"/>
        <v>0</v>
      </c>
      <c r="O26" s="7">
        <f t="shared" si="28"/>
        <v>0</v>
      </c>
      <c r="P26" s="7">
        <f t="shared" si="5"/>
        <v>0</v>
      </c>
    </row>
    <row r="27" spans="1:16">
      <c r="A27" s="40">
        <v>11</v>
      </c>
      <c r="B27" s="42"/>
      <c r="C27" s="57" t="s">
        <v>277</v>
      </c>
      <c r="D27" s="41" t="s">
        <v>53</v>
      </c>
      <c r="E27" s="43">
        <v>127.5</v>
      </c>
      <c r="F27" s="7"/>
      <c r="G27" s="7"/>
      <c r="H27" s="7"/>
      <c r="I27" s="7"/>
      <c r="J27" s="7"/>
      <c r="K27" s="7">
        <f t="shared" si="16"/>
        <v>0</v>
      </c>
      <c r="L27" s="7">
        <f t="shared" si="26"/>
        <v>0</v>
      </c>
      <c r="M27" s="7">
        <f t="shared" si="18"/>
        <v>0</v>
      </c>
      <c r="N27" s="7">
        <f t="shared" si="27"/>
        <v>0</v>
      </c>
      <c r="O27" s="7">
        <f t="shared" si="28"/>
        <v>0</v>
      </c>
      <c r="P27" s="7">
        <f t="shared" si="5"/>
        <v>0</v>
      </c>
    </row>
    <row r="28" spans="1:16">
      <c r="A28" s="40">
        <v>12</v>
      </c>
      <c r="B28" s="42"/>
      <c r="C28" s="57" t="s">
        <v>278</v>
      </c>
      <c r="D28" s="41" t="s">
        <v>53</v>
      </c>
      <c r="E28" s="43">
        <v>65</v>
      </c>
      <c r="F28" s="7"/>
      <c r="G28" s="7"/>
      <c r="H28" s="7"/>
      <c r="I28" s="7"/>
      <c r="J28" s="7"/>
      <c r="K28" s="7">
        <f t="shared" si="16"/>
        <v>0</v>
      </c>
      <c r="L28" s="7">
        <f t="shared" ref="L28" si="29">ROUND(E28*F28,2)</f>
        <v>0</v>
      </c>
      <c r="M28" s="7">
        <f t="shared" si="18"/>
        <v>0</v>
      </c>
      <c r="N28" s="7">
        <f t="shared" ref="N28" si="30">ROUND(E28*I28,2)</f>
        <v>0</v>
      </c>
      <c r="O28" s="7">
        <f t="shared" ref="O28" si="31">ROUND(E28*J28,2)</f>
        <v>0</v>
      </c>
      <c r="P28" s="7">
        <f t="shared" si="5"/>
        <v>0</v>
      </c>
    </row>
    <row r="29" spans="1:16">
      <c r="A29" s="40">
        <v>13</v>
      </c>
      <c r="B29" s="42"/>
      <c r="C29" s="57" t="s">
        <v>279</v>
      </c>
      <c r="D29" s="41" t="s">
        <v>53</v>
      </c>
      <c r="E29" s="43">
        <v>113</v>
      </c>
      <c r="F29" s="7"/>
      <c r="G29" s="7"/>
      <c r="H29" s="7"/>
      <c r="I29" s="7"/>
      <c r="J29" s="7"/>
      <c r="K29" s="7">
        <f t="shared" si="16"/>
        <v>0</v>
      </c>
      <c r="L29" s="7">
        <f t="shared" ref="L29" si="32">ROUND(E29*F29,2)</f>
        <v>0</v>
      </c>
      <c r="M29" s="7">
        <f t="shared" si="18"/>
        <v>0</v>
      </c>
      <c r="N29" s="7">
        <f t="shared" ref="N29" si="33">ROUND(E29*I29,2)</f>
        <v>0</v>
      </c>
      <c r="O29" s="7">
        <f t="shared" ref="O29" si="34">ROUND(E29*J29,2)</f>
        <v>0</v>
      </c>
      <c r="P29" s="7">
        <f t="shared" si="5"/>
        <v>0</v>
      </c>
    </row>
    <row r="30" spans="1:16" ht="110.25">
      <c r="A30" s="40">
        <v>14</v>
      </c>
      <c r="B30" s="42"/>
      <c r="C30" s="57" t="s">
        <v>280</v>
      </c>
      <c r="D30" s="41" t="s">
        <v>57</v>
      </c>
      <c r="E30" s="43">
        <v>1</v>
      </c>
      <c r="F30" s="7"/>
      <c r="G30" s="7"/>
      <c r="H30" s="7"/>
      <c r="I30" s="70"/>
      <c r="J30" s="7"/>
      <c r="K30" s="7">
        <f t="shared" si="16"/>
        <v>0</v>
      </c>
      <c r="L30" s="7">
        <f t="shared" si="12"/>
        <v>0</v>
      </c>
      <c r="M30" s="7">
        <f t="shared" si="18"/>
        <v>0</v>
      </c>
      <c r="N30" s="7">
        <f t="shared" si="14"/>
        <v>0</v>
      </c>
      <c r="O30" s="7">
        <f t="shared" si="15"/>
        <v>0</v>
      </c>
      <c r="P30" s="7">
        <f t="shared" si="5"/>
        <v>0</v>
      </c>
    </row>
    <row r="31" spans="1:16" ht="47.25">
      <c r="A31" s="40">
        <v>15</v>
      </c>
      <c r="B31" s="42"/>
      <c r="C31" s="57" t="s">
        <v>281</v>
      </c>
      <c r="D31" s="41" t="s">
        <v>57</v>
      </c>
      <c r="E31" s="43">
        <v>1</v>
      </c>
      <c r="F31" s="7"/>
      <c r="G31" s="7"/>
      <c r="H31" s="7"/>
      <c r="I31" s="70"/>
      <c r="J31" s="7"/>
      <c r="K31" s="7">
        <f t="shared" si="16"/>
        <v>0</v>
      </c>
      <c r="L31" s="7">
        <f t="shared" si="12"/>
        <v>0</v>
      </c>
      <c r="M31" s="7">
        <f t="shared" si="18"/>
        <v>0</v>
      </c>
      <c r="N31" s="7">
        <f t="shared" si="14"/>
        <v>0</v>
      </c>
      <c r="O31" s="7">
        <f t="shared" si="15"/>
        <v>0</v>
      </c>
      <c r="P31" s="7">
        <f t="shared" si="5"/>
        <v>0</v>
      </c>
    </row>
    <row r="32" spans="1:16" ht="47.25">
      <c r="A32" s="40">
        <v>16</v>
      </c>
      <c r="B32" s="42"/>
      <c r="C32" s="57" t="s">
        <v>282</v>
      </c>
      <c r="D32" s="41" t="s">
        <v>57</v>
      </c>
      <c r="E32" s="43">
        <v>3</v>
      </c>
      <c r="F32" s="7"/>
      <c r="G32" s="7"/>
      <c r="H32" s="7"/>
      <c r="I32" s="70"/>
      <c r="J32" s="7"/>
      <c r="K32" s="7">
        <f t="shared" si="16"/>
        <v>0</v>
      </c>
      <c r="L32" s="7">
        <f t="shared" ref="L32" si="35">ROUND(E32*F32,2)</f>
        <v>0</v>
      </c>
      <c r="M32" s="7">
        <f t="shared" si="18"/>
        <v>0</v>
      </c>
      <c r="N32" s="7">
        <f t="shared" ref="N32" si="36">ROUND(E32*I32,2)</f>
        <v>0</v>
      </c>
      <c r="O32" s="7">
        <f t="shared" ref="O32" si="37">ROUND(E32*J32,2)</f>
        <v>0</v>
      </c>
      <c r="P32" s="7">
        <f t="shared" si="5"/>
        <v>0</v>
      </c>
    </row>
    <row r="33" spans="1:19" ht="47.25">
      <c r="A33" s="40">
        <v>17</v>
      </c>
      <c r="B33" s="42"/>
      <c r="C33" s="57" t="s">
        <v>283</v>
      </c>
      <c r="D33" s="41" t="s">
        <v>57</v>
      </c>
      <c r="E33" s="43">
        <v>8</v>
      </c>
      <c r="F33" s="7"/>
      <c r="G33" s="7"/>
      <c r="H33" s="7"/>
      <c r="I33" s="70"/>
      <c r="J33" s="7"/>
      <c r="K33" s="7">
        <f t="shared" si="16"/>
        <v>0</v>
      </c>
      <c r="L33" s="7">
        <f t="shared" ref="L33:L35" si="38">ROUND(E33*F33,2)</f>
        <v>0</v>
      </c>
      <c r="M33" s="7">
        <f t="shared" si="18"/>
        <v>0</v>
      </c>
      <c r="N33" s="7">
        <f t="shared" ref="N33:N35" si="39">ROUND(E33*I33,2)</f>
        <v>0</v>
      </c>
      <c r="O33" s="7">
        <f t="shared" ref="O33:O35" si="40">ROUND(E33*J33,2)</f>
        <v>0</v>
      </c>
      <c r="P33" s="7">
        <f t="shared" si="5"/>
        <v>0</v>
      </c>
    </row>
    <row r="34" spans="1:19" ht="47.25">
      <c r="A34" s="40">
        <v>18</v>
      </c>
      <c r="B34" s="42"/>
      <c r="C34" s="57" t="s">
        <v>284</v>
      </c>
      <c r="D34" s="41" t="s">
        <v>57</v>
      </c>
      <c r="E34" s="43">
        <v>3</v>
      </c>
      <c r="F34" s="7"/>
      <c r="G34" s="7"/>
      <c r="H34" s="7"/>
      <c r="I34" s="70"/>
      <c r="J34" s="7"/>
      <c r="K34" s="7">
        <f t="shared" si="16"/>
        <v>0</v>
      </c>
      <c r="L34" s="7">
        <f t="shared" si="38"/>
        <v>0</v>
      </c>
      <c r="M34" s="7">
        <f t="shared" si="18"/>
        <v>0</v>
      </c>
      <c r="N34" s="7">
        <f t="shared" si="39"/>
        <v>0</v>
      </c>
      <c r="O34" s="7">
        <f t="shared" si="40"/>
        <v>0</v>
      </c>
      <c r="P34" s="7">
        <f t="shared" si="5"/>
        <v>0</v>
      </c>
    </row>
    <row r="35" spans="1:19" ht="47.25">
      <c r="A35" s="40">
        <v>19</v>
      </c>
      <c r="B35" s="42"/>
      <c r="C35" s="57" t="s">
        <v>285</v>
      </c>
      <c r="D35" s="41" t="s">
        <v>57</v>
      </c>
      <c r="E35" s="43">
        <v>5</v>
      </c>
      <c r="F35" s="7"/>
      <c r="G35" s="7"/>
      <c r="H35" s="7"/>
      <c r="I35" s="70"/>
      <c r="J35" s="7"/>
      <c r="K35" s="7">
        <f t="shared" si="16"/>
        <v>0</v>
      </c>
      <c r="L35" s="7">
        <f t="shared" si="38"/>
        <v>0</v>
      </c>
      <c r="M35" s="7">
        <f t="shared" si="18"/>
        <v>0</v>
      </c>
      <c r="N35" s="7">
        <f t="shared" si="39"/>
        <v>0</v>
      </c>
      <c r="O35" s="7">
        <f t="shared" si="40"/>
        <v>0</v>
      </c>
      <c r="P35" s="7">
        <f t="shared" si="5"/>
        <v>0</v>
      </c>
    </row>
    <row r="36" spans="1:19" ht="31.5">
      <c r="A36" s="40">
        <v>20</v>
      </c>
      <c r="B36" s="42"/>
      <c r="C36" s="57" t="s">
        <v>286</v>
      </c>
      <c r="D36" s="41" t="s">
        <v>57</v>
      </c>
      <c r="E36" s="43">
        <v>1</v>
      </c>
      <c r="F36" s="7"/>
      <c r="G36" s="7"/>
      <c r="H36" s="7"/>
      <c r="I36" s="7"/>
      <c r="J36" s="7"/>
      <c r="K36" s="7">
        <f t="shared" si="16"/>
        <v>0</v>
      </c>
      <c r="L36" s="7">
        <f t="shared" si="12"/>
        <v>0</v>
      </c>
      <c r="M36" s="7">
        <f t="shared" si="18"/>
        <v>0</v>
      </c>
      <c r="N36" s="7">
        <f t="shared" si="14"/>
        <v>0</v>
      </c>
      <c r="O36" s="7">
        <f t="shared" si="15"/>
        <v>0</v>
      </c>
      <c r="P36" s="7">
        <f t="shared" si="5"/>
        <v>0</v>
      </c>
      <c r="S36" s="55"/>
    </row>
    <row r="37" spans="1:19">
      <c r="A37" s="40">
        <v>21</v>
      </c>
      <c r="B37" s="42"/>
      <c r="C37" s="57" t="s">
        <v>287</v>
      </c>
      <c r="D37" s="41" t="s">
        <v>57</v>
      </c>
      <c r="E37" s="43">
        <v>7</v>
      </c>
      <c r="F37" s="7"/>
      <c r="G37" s="7"/>
      <c r="H37" s="7"/>
      <c r="I37" s="70"/>
      <c r="J37" s="7"/>
      <c r="K37" s="7">
        <f t="shared" si="16"/>
        <v>0</v>
      </c>
      <c r="L37" s="7">
        <f t="shared" ref="L37" si="41">ROUND(E37*F37,2)</f>
        <v>0</v>
      </c>
      <c r="M37" s="7">
        <f t="shared" si="18"/>
        <v>0</v>
      </c>
      <c r="N37" s="7">
        <f t="shared" ref="N37" si="42">ROUND(E37*I37,2)</f>
        <v>0</v>
      </c>
      <c r="O37" s="7">
        <f t="shared" ref="O37" si="43">ROUND(E37*J37,2)</f>
        <v>0</v>
      </c>
      <c r="P37" s="7">
        <f t="shared" si="5"/>
        <v>0</v>
      </c>
    </row>
    <row r="38" spans="1:19" ht="31.5">
      <c r="A38" s="40">
        <v>22</v>
      </c>
      <c r="B38" s="42"/>
      <c r="C38" s="57" t="s">
        <v>288</v>
      </c>
      <c r="D38" s="41" t="s">
        <v>50</v>
      </c>
      <c r="E38" s="43">
        <v>3</v>
      </c>
      <c r="F38" s="7"/>
      <c r="G38" s="7"/>
      <c r="H38" s="7"/>
      <c r="I38" s="7"/>
      <c r="J38" s="7"/>
      <c r="K38" s="7">
        <f t="shared" si="16"/>
        <v>0</v>
      </c>
      <c r="L38" s="7">
        <f t="shared" ref="L38:L39" si="44">ROUND(E38*F38,2)</f>
        <v>0</v>
      </c>
      <c r="M38" s="7">
        <f t="shared" si="18"/>
        <v>0</v>
      </c>
      <c r="N38" s="7">
        <f t="shared" ref="N38:N39" si="45">ROUND(E38*I38,2)</f>
        <v>0</v>
      </c>
      <c r="O38" s="7">
        <f t="shared" ref="O38:O39" si="46">ROUND(E38*J38,2)</f>
        <v>0</v>
      </c>
      <c r="P38" s="7">
        <f t="shared" si="5"/>
        <v>0</v>
      </c>
    </row>
    <row r="39" spans="1:19" ht="63">
      <c r="A39" s="40">
        <v>23</v>
      </c>
      <c r="B39" s="42"/>
      <c r="C39" s="69" t="s">
        <v>289</v>
      </c>
      <c r="D39" s="41" t="s">
        <v>50</v>
      </c>
      <c r="E39" s="43">
        <v>80</v>
      </c>
      <c r="F39" s="7"/>
      <c r="G39" s="7"/>
      <c r="H39" s="7"/>
      <c r="I39" s="7"/>
      <c r="J39" s="7"/>
      <c r="K39" s="7">
        <f t="shared" si="16"/>
        <v>0</v>
      </c>
      <c r="L39" s="7">
        <f t="shared" si="44"/>
        <v>0</v>
      </c>
      <c r="M39" s="7">
        <f t="shared" si="18"/>
        <v>0</v>
      </c>
      <c r="N39" s="7">
        <f t="shared" si="45"/>
        <v>0</v>
      </c>
      <c r="O39" s="7">
        <f t="shared" si="46"/>
        <v>0</v>
      </c>
      <c r="P39" s="7">
        <f t="shared" si="5"/>
        <v>0</v>
      </c>
    </row>
    <row r="40" spans="1:19" ht="31.5">
      <c r="A40" s="40">
        <v>24</v>
      </c>
      <c r="B40" s="42"/>
      <c r="C40" s="57" t="s">
        <v>297</v>
      </c>
      <c r="D40" s="41" t="s">
        <v>50</v>
      </c>
      <c r="E40" s="43">
        <v>5</v>
      </c>
      <c r="F40" s="7"/>
      <c r="G40" s="7"/>
      <c r="H40" s="7"/>
      <c r="I40" s="7"/>
      <c r="J40" s="7"/>
      <c r="K40" s="7">
        <f t="shared" si="11"/>
        <v>0</v>
      </c>
      <c r="L40" s="7">
        <f t="shared" ref="L40" si="47">ROUND(E40*F40,2)</f>
        <v>0</v>
      </c>
      <c r="M40" s="7">
        <f t="shared" si="13"/>
        <v>0</v>
      </c>
      <c r="N40" s="7">
        <f t="shared" ref="N40" si="48">ROUND(E40*I40,2)</f>
        <v>0</v>
      </c>
      <c r="O40" s="7">
        <f t="shared" ref="O40" si="49">ROUND(E40*J40,2)</f>
        <v>0</v>
      </c>
      <c r="P40" s="7">
        <f t="shared" si="5"/>
        <v>0</v>
      </c>
    </row>
    <row r="41" spans="1:19" ht="47.25">
      <c r="A41" s="40">
        <v>25</v>
      </c>
      <c r="B41" s="42"/>
      <c r="C41" s="57" t="s">
        <v>740</v>
      </c>
      <c r="D41" s="41" t="s">
        <v>57</v>
      </c>
      <c r="E41" s="43">
        <v>1</v>
      </c>
      <c r="F41" s="7"/>
      <c r="G41" s="7"/>
      <c r="H41" s="7"/>
      <c r="I41" s="7"/>
      <c r="J41" s="7"/>
      <c r="K41" s="7">
        <f t="shared" ref="K41:K43" si="50">SUM(H41:J41)</f>
        <v>0</v>
      </c>
      <c r="L41" s="7">
        <f t="shared" ref="L41:L43" si="51">ROUND(E41*F41,2)</f>
        <v>0</v>
      </c>
      <c r="M41" s="7">
        <f t="shared" ref="M41:M43" si="52">ROUND(E41*H41,2)</f>
        <v>0</v>
      </c>
      <c r="N41" s="7">
        <f t="shared" ref="N41:N43" si="53">ROUND(E41*I41,2)</f>
        <v>0</v>
      </c>
      <c r="O41" s="7">
        <f t="shared" ref="O41:O43" si="54">ROUND(E41*J41,2)</f>
        <v>0</v>
      </c>
      <c r="P41" s="7">
        <f t="shared" ref="P41:P43" si="55">SUM(M41:O41)</f>
        <v>0</v>
      </c>
    </row>
    <row r="42" spans="1:19">
      <c r="A42" s="40">
        <v>26</v>
      </c>
      <c r="B42" s="42"/>
      <c r="C42" s="57" t="s">
        <v>741</v>
      </c>
      <c r="D42" s="41" t="s">
        <v>57</v>
      </c>
      <c r="E42" s="43">
        <v>1</v>
      </c>
      <c r="F42" s="7"/>
      <c r="G42" s="7"/>
      <c r="H42" s="7"/>
      <c r="I42" s="7"/>
      <c r="J42" s="7"/>
      <c r="K42" s="7">
        <f t="shared" si="50"/>
        <v>0</v>
      </c>
      <c r="L42" s="7">
        <f t="shared" si="51"/>
        <v>0</v>
      </c>
      <c r="M42" s="7">
        <f t="shared" si="52"/>
        <v>0</v>
      </c>
      <c r="N42" s="7">
        <f t="shared" si="53"/>
        <v>0</v>
      </c>
      <c r="O42" s="7">
        <f t="shared" si="54"/>
        <v>0</v>
      </c>
      <c r="P42" s="7">
        <f t="shared" si="55"/>
        <v>0</v>
      </c>
    </row>
    <row r="43" spans="1:19" ht="31.5">
      <c r="A43" s="40">
        <v>27</v>
      </c>
      <c r="B43" s="42"/>
      <c r="C43" s="57" t="s">
        <v>742</v>
      </c>
      <c r="D43" s="41" t="s">
        <v>53</v>
      </c>
      <c r="E43" s="43">
        <v>10</v>
      </c>
      <c r="F43" s="7"/>
      <c r="G43" s="7"/>
      <c r="H43" s="7"/>
      <c r="I43" s="7"/>
      <c r="J43" s="7"/>
      <c r="K43" s="7">
        <f t="shared" si="50"/>
        <v>0</v>
      </c>
      <c r="L43" s="7">
        <f t="shared" si="51"/>
        <v>0</v>
      </c>
      <c r="M43" s="7">
        <f t="shared" si="52"/>
        <v>0</v>
      </c>
      <c r="N43" s="7">
        <f t="shared" si="53"/>
        <v>0</v>
      </c>
      <c r="O43" s="7">
        <f t="shared" si="54"/>
        <v>0</v>
      </c>
      <c r="P43" s="7">
        <f t="shared" si="55"/>
        <v>0</v>
      </c>
    </row>
    <row r="44" spans="1:19">
      <c r="A44" s="40">
        <v>28</v>
      </c>
      <c r="B44" s="42"/>
      <c r="C44" s="57" t="s">
        <v>290</v>
      </c>
      <c r="D44" s="41" t="s">
        <v>53</v>
      </c>
      <c r="E44" s="43">
        <v>350.9</v>
      </c>
      <c r="F44" s="7"/>
      <c r="G44" s="7"/>
      <c r="H44" s="7"/>
      <c r="I44" s="7"/>
      <c r="J44" s="7"/>
      <c r="K44" s="7">
        <f t="shared" si="11"/>
        <v>0</v>
      </c>
      <c r="L44" s="7">
        <f t="shared" ref="L44:L46" si="56">ROUND(E44*F44,2)</f>
        <v>0</v>
      </c>
      <c r="M44" s="7">
        <f t="shared" si="13"/>
        <v>0</v>
      </c>
      <c r="N44" s="7">
        <f t="shared" ref="N44:N46" si="57">ROUND(E44*I44,2)</f>
        <v>0</v>
      </c>
      <c r="O44" s="7">
        <f t="shared" ref="O44:O46" si="58">ROUND(E44*J44,2)</f>
        <v>0</v>
      </c>
      <c r="P44" s="7">
        <f t="shared" si="5"/>
        <v>0</v>
      </c>
    </row>
    <row r="45" spans="1:19">
      <c r="A45" s="40">
        <v>29</v>
      </c>
      <c r="B45" s="42"/>
      <c r="C45" s="57" t="s">
        <v>291</v>
      </c>
      <c r="D45" s="41" t="s">
        <v>53</v>
      </c>
      <c r="E45" s="43">
        <v>350.9</v>
      </c>
      <c r="F45" s="7"/>
      <c r="G45" s="7"/>
      <c r="H45" s="7"/>
      <c r="I45" s="7"/>
      <c r="J45" s="7"/>
      <c r="K45" s="7">
        <f t="shared" si="11"/>
        <v>0</v>
      </c>
      <c r="L45" s="7">
        <f t="shared" si="56"/>
        <v>0</v>
      </c>
      <c r="M45" s="7">
        <f t="shared" si="13"/>
        <v>0</v>
      </c>
      <c r="N45" s="7">
        <f t="shared" si="57"/>
        <v>0</v>
      </c>
      <c r="O45" s="7">
        <f t="shared" si="58"/>
        <v>0</v>
      </c>
      <c r="P45" s="7">
        <f t="shared" si="5"/>
        <v>0</v>
      </c>
    </row>
    <row r="46" spans="1:19">
      <c r="A46" s="40">
        <v>30</v>
      </c>
      <c r="B46" s="42"/>
      <c r="C46" s="57" t="s">
        <v>292</v>
      </c>
      <c r="D46" s="41" t="s">
        <v>57</v>
      </c>
      <c r="E46" s="43">
        <v>1</v>
      </c>
      <c r="F46" s="7"/>
      <c r="G46" s="7"/>
      <c r="H46" s="7"/>
      <c r="I46" s="7"/>
      <c r="J46" s="7"/>
      <c r="K46" s="7">
        <f t="shared" si="11"/>
        <v>0</v>
      </c>
      <c r="L46" s="7">
        <f t="shared" si="56"/>
        <v>0</v>
      </c>
      <c r="M46" s="7">
        <f t="shared" si="13"/>
        <v>0</v>
      </c>
      <c r="N46" s="7">
        <f t="shared" si="57"/>
        <v>0</v>
      </c>
      <c r="O46" s="7">
        <f t="shared" si="58"/>
        <v>0</v>
      </c>
      <c r="P46" s="7">
        <f t="shared" si="5"/>
        <v>0</v>
      </c>
    </row>
    <row r="47" spans="1:19">
      <c r="A47" s="151"/>
      <c r="B47" s="151"/>
      <c r="C47" s="151"/>
      <c r="D47" s="151"/>
      <c r="E47" s="151"/>
      <c r="F47" s="151"/>
      <c r="G47" s="151"/>
      <c r="H47" s="151"/>
      <c r="I47" s="151"/>
      <c r="J47" s="151"/>
      <c r="K47" s="151"/>
      <c r="L47" s="151"/>
      <c r="M47" s="151"/>
      <c r="N47" s="151"/>
      <c r="O47" s="151"/>
      <c r="P47" s="151"/>
    </row>
    <row r="48" spans="1:19">
      <c r="A48" s="152" t="s">
        <v>44</v>
      </c>
      <c r="B48" s="152"/>
      <c r="C48" s="152"/>
      <c r="D48" s="152"/>
      <c r="E48" s="152"/>
      <c r="F48" s="152"/>
      <c r="G48" s="152"/>
      <c r="H48" s="152"/>
      <c r="I48" s="152"/>
      <c r="J48" s="152"/>
      <c r="K48" s="13"/>
      <c r="L48" s="8">
        <f>SUM(L17:L47)</f>
        <v>0</v>
      </c>
      <c r="M48" s="8">
        <f>SUM(M17:M47)</f>
        <v>0</v>
      </c>
      <c r="N48" s="8">
        <f>SUM(N17:N47)</f>
        <v>0</v>
      </c>
      <c r="O48" s="8">
        <f>SUM(O17:O47)</f>
        <v>0</v>
      </c>
      <c r="P48" s="8">
        <f>SUM(P17:P47)</f>
        <v>0</v>
      </c>
    </row>
    <row r="49" spans="1:16">
      <c r="A49" s="9"/>
      <c r="B49" s="9"/>
      <c r="C49" s="9"/>
      <c r="D49" s="9"/>
      <c r="E49" s="9"/>
      <c r="F49" s="9"/>
      <c r="G49" s="9"/>
      <c r="H49" s="9"/>
      <c r="I49" s="9"/>
      <c r="J49" s="9"/>
      <c r="K49" s="10"/>
      <c r="L49" s="11"/>
      <c r="M49" s="11"/>
      <c r="N49" s="11"/>
      <c r="O49" s="11"/>
      <c r="P49" s="12"/>
    </row>
    <row r="50" spans="1:16">
      <c r="A50" s="25" t="str">
        <f>KT!A24</f>
        <v xml:space="preserve">Sastādīja: </v>
      </c>
      <c r="C50" s="26"/>
      <c r="D50" s="26" t="str">
        <f>KT!C28</f>
        <v>2024. gada ____________</v>
      </c>
      <c r="E50" s="26"/>
      <c r="F50" s="26"/>
      <c r="G50" s="26"/>
      <c r="H50" s="26"/>
    </row>
    <row r="51" spans="1:16">
      <c r="A51" s="25" t="s">
        <v>39</v>
      </c>
      <c r="C51" s="26"/>
      <c r="D51" s="26"/>
      <c r="E51" s="26"/>
      <c r="F51" s="26"/>
      <c r="G51" s="26"/>
      <c r="H51" s="26"/>
    </row>
    <row r="52" spans="1:16">
      <c r="A52" s="25"/>
      <c r="C52" s="26"/>
      <c r="D52" s="26"/>
      <c r="E52" s="26"/>
      <c r="F52" s="26"/>
      <c r="G52" s="26"/>
      <c r="H52" s="26"/>
    </row>
    <row r="53" spans="1:16">
      <c r="A53" s="27"/>
      <c r="C53" s="26"/>
      <c r="D53" s="26"/>
      <c r="E53" s="26"/>
      <c r="F53" s="26"/>
      <c r="G53" s="26"/>
      <c r="H53" s="26"/>
    </row>
    <row r="54" spans="1:16">
      <c r="A54" s="25" t="str">
        <f>KT!A28</f>
        <v xml:space="preserve">Pārbaudīja: </v>
      </c>
      <c r="C54" s="26"/>
      <c r="D54" s="26" t="str">
        <f>KT!C28</f>
        <v>2024. gada ____________</v>
      </c>
      <c r="E54" s="26"/>
      <c r="F54" s="26"/>
      <c r="G54" s="26"/>
      <c r="H54" s="26"/>
    </row>
    <row r="55" spans="1:16">
      <c r="A55" s="25" t="s">
        <v>40</v>
      </c>
      <c r="C55" s="26"/>
      <c r="D55" s="26"/>
      <c r="E55" s="26"/>
      <c r="F55" s="26"/>
      <c r="G55" s="26"/>
      <c r="H55" s="26"/>
    </row>
    <row r="56" spans="1:16">
      <c r="A56" s="25" t="str">
        <f>KT!A30</f>
        <v>Sertifikāta Nr.:</v>
      </c>
      <c r="C56" s="26"/>
      <c r="D56" s="26"/>
      <c r="E56" s="26"/>
      <c r="F56" s="26"/>
      <c r="G56" s="26"/>
      <c r="H56" s="26"/>
    </row>
    <row r="57" spans="1:16">
      <c r="B57" s="28"/>
      <c r="C57" s="26"/>
      <c r="D57" s="26"/>
      <c r="E57" s="26"/>
      <c r="F57" s="26"/>
      <c r="G57" s="26"/>
      <c r="H57" s="26"/>
    </row>
    <row r="58" spans="1:16">
      <c r="B58" s="29"/>
      <c r="C58" s="30"/>
      <c r="D58" s="29"/>
      <c r="F58" s="30"/>
      <c r="H58" s="26"/>
    </row>
  </sheetData>
  <autoFilter ref="A14:P46">
    <filterColumn colId="5" showButton="0"/>
    <filterColumn colId="6" showButton="0"/>
    <filterColumn colId="7" showButton="0"/>
    <filterColumn colId="8" showButton="0"/>
    <filterColumn colId="9" showButton="0"/>
    <filterColumn colId="11" showButton="0"/>
    <filterColumn colId="12" showButton="0"/>
    <filterColumn colId="13" showButton="0"/>
    <filterColumn colId="14" showButton="0"/>
  </autoFilter>
  <mergeCells count="14">
    <mergeCell ref="A48:J48"/>
    <mergeCell ref="L14:P14"/>
    <mergeCell ref="A16:P16"/>
    <mergeCell ref="A47:P47"/>
    <mergeCell ref="A2:P2"/>
    <mergeCell ref="A3:P3"/>
    <mergeCell ref="A4:P4"/>
    <mergeCell ref="M11:N11"/>
    <mergeCell ref="A14:A15"/>
    <mergeCell ref="B14:B15"/>
    <mergeCell ref="C14:C15"/>
    <mergeCell ref="D14:D15"/>
    <mergeCell ref="E14:E15"/>
    <mergeCell ref="F14:K14"/>
  </mergeCells>
  <phoneticPr fontId="115" type="noConversion"/>
  <pageMargins left="0.7" right="0.7" top="0.75" bottom="0.75" header="0.3" footer="0.3"/>
  <pageSetup paperSize="9" scale="58"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T89"/>
  <sheetViews>
    <sheetView view="pageBreakPreview" topLeftCell="A40" zoomScale="85" zoomScaleNormal="85" zoomScaleSheetLayoutView="85" workbookViewId="0">
      <selection activeCell="F60" sqref="F60:J77"/>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11" width="9.5703125" style="3" customWidth="1"/>
    <col min="12" max="16" width="14.85546875" style="3" customWidth="1"/>
    <col min="17" max="19" width="9.140625" style="3"/>
    <col min="20" max="20" width="10.7109375" style="3" bestFit="1" customWidth="1"/>
    <col min="21" max="16384" width="9.140625" style="3"/>
  </cols>
  <sheetData>
    <row r="2" spans="1:16">
      <c r="A2" s="158" t="s">
        <v>597</v>
      </c>
      <c r="B2" s="158"/>
      <c r="C2" s="158"/>
      <c r="D2" s="158"/>
      <c r="E2" s="158"/>
      <c r="F2" s="158"/>
      <c r="G2" s="158"/>
      <c r="H2" s="158"/>
      <c r="I2" s="158"/>
      <c r="J2" s="158"/>
      <c r="K2" s="158"/>
      <c r="L2" s="158"/>
      <c r="M2" s="158"/>
      <c r="N2" s="158"/>
      <c r="O2" s="158"/>
      <c r="P2" s="158"/>
    </row>
    <row r="3" spans="1:16">
      <c r="A3" s="159" t="s">
        <v>300</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38"/>
      <c r="B5" s="38"/>
      <c r="C5" s="38"/>
      <c r="D5" s="38"/>
      <c r="E5" s="38"/>
      <c r="F5" s="38"/>
      <c r="G5" s="38"/>
      <c r="H5" s="38"/>
      <c r="I5" s="38"/>
      <c r="J5" s="38"/>
      <c r="K5" s="38"/>
      <c r="L5" s="38"/>
      <c r="M5" s="38"/>
      <c r="N5" s="38"/>
      <c r="O5" s="38"/>
      <c r="P5" s="38"/>
    </row>
    <row r="6" spans="1:16">
      <c r="A6" s="3" t="s">
        <v>10</v>
      </c>
      <c r="C6" s="5" t="str">
        <f>KT!B9</f>
        <v>Salaspils pilsētas centrālās daļas satiksmes infrastruktūras pārbūve un pilsētas galvenā laukuma izveide 1.kārta</v>
      </c>
      <c r="D6" s="5"/>
      <c r="E6" s="5"/>
    </row>
    <row r="7" spans="1:16">
      <c r="A7" s="3" t="s">
        <v>11</v>
      </c>
      <c r="C7" s="5"/>
    </row>
    <row r="8" spans="1:16">
      <c r="A8" s="3" t="s">
        <v>0</v>
      </c>
      <c r="C8" s="5" t="str">
        <f>KT!B12</f>
        <v>Līvzemes iela, Vītolu iela, Mazā vītolu iela, Rīgas iela, Salaspils</v>
      </c>
      <c r="D8" s="4"/>
      <c r="E8" s="4"/>
    </row>
    <row r="9" spans="1:16">
      <c r="A9" s="3" t="s">
        <v>1</v>
      </c>
      <c r="C9" s="5"/>
      <c r="D9" s="4"/>
      <c r="E9" s="4"/>
    </row>
    <row r="11" spans="1:16">
      <c r="A11" s="3" t="s">
        <v>47</v>
      </c>
      <c r="M11" s="160" t="s">
        <v>2</v>
      </c>
      <c r="N11" s="160"/>
      <c r="O11" s="6">
        <f>P79</f>
        <v>0</v>
      </c>
      <c r="P11" s="3" t="s">
        <v>3</v>
      </c>
    </row>
    <row r="12" spans="1:16">
      <c r="E12" s="38"/>
      <c r="N12" s="31" t="s">
        <v>45</v>
      </c>
      <c r="O12" s="3" t="str">
        <f>KT!C28</f>
        <v>2024. gada ____________</v>
      </c>
    </row>
    <row r="13" spans="1:16">
      <c r="E13" s="38"/>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39" t="s">
        <v>6</v>
      </c>
      <c r="G15" s="39" t="s">
        <v>16</v>
      </c>
      <c r="H15" s="39" t="s">
        <v>15</v>
      </c>
      <c r="I15" s="39" t="s">
        <v>17</v>
      </c>
      <c r="J15" s="39" t="s">
        <v>18</v>
      </c>
      <c r="K15" s="39" t="s">
        <v>19</v>
      </c>
      <c r="L15" s="39" t="s">
        <v>7</v>
      </c>
      <c r="M15" s="39" t="s">
        <v>15</v>
      </c>
      <c r="N15" s="39" t="s">
        <v>17</v>
      </c>
      <c r="O15" s="39" t="s">
        <v>18</v>
      </c>
      <c r="P15" s="39" t="s">
        <v>20</v>
      </c>
    </row>
    <row r="16" spans="1:16">
      <c r="A16" s="153" t="s">
        <v>301</v>
      </c>
      <c r="B16" s="153"/>
      <c r="C16" s="153"/>
      <c r="D16" s="153"/>
      <c r="E16" s="153"/>
      <c r="F16" s="153"/>
      <c r="G16" s="153"/>
      <c r="H16" s="153"/>
      <c r="I16" s="153"/>
      <c r="J16" s="153"/>
      <c r="K16" s="153"/>
      <c r="L16" s="153"/>
      <c r="M16" s="153"/>
      <c r="N16" s="153"/>
      <c r="O16" s="153"/>
      <c r="P16" s="154"/>
    </row>
    <row r="17" spans="1:16">
      <c r="A17" s="40">
        <v>1</v>
      </c>
      <c r="B17" s="42"/>
      <c r="C17" s="44" t="s">
        <v>302</v>
      </c>
      <c r="D17" s="41" t="s">
        <v>57</v>
      </c>
      <c r="E17" s="43">
        <v>8</v>
      </c>
      <c r="F17" s="7"/>
      <c r="G17" s="7"/>
      <c r="H17" s="7"/>
      <c r="I17" s="7"/>
      <c r="J17" s="7"/>
      <c r="K17" s="7">
        <f t="shared" ref="K17" si="0">SUM(H17:J17)</f>
        <v>0</v>
      </c>
      <c r="L17" s="7">
        <f t="shared" ref="L17" si="1">ROUND(E17*F17,2)</f>
        <v>0</v>
      </c>
      <c r="M17" s="7">
        <f t="shared" ref="M17" si="2">ROUND(E17*H17,2)</f>
        <v>0</v>
      </c>
      <c r="N17" s="7">
        <f t="shared" ref="N17" si="3">ROUND(E17*I17,2)</f>
        <v>0</v>
      </c>
      <c r="O17" s="7">
        <f t="shared" ref="O17" si="4">ROUND(E17*J17,2)</f>
        <v>0</v>
      </c>
      <c r="P17" s="7">
        <f t="shared" ref="P17" si="5">SUM(M17:O17)</f>
        <v>0</v>
      </c>
    </row>
    <row r="18" spans="1:16">
      <c r="A18" s="40">
        <v>2</v>
      </c>
      <c r="B18" s="42"/>
      <c r="C18" s="44" t="s">
        <v>272</v>
      </c>
      <c r="D18" s="41" t="s">
        <v>53</v>
      </c>
      <c r="E18" s="43">
        <v>183</v>
      </c>
      <c r="F18" s="7"/>
      <c r="G18" s="7"/>
      <c r="H18" s="7"/>
      <c r="I18" s="7"/>
      <c r="J18" s="7"/>
      <c r="K18" s="7">
        <f t="shared" ref="K18:K19" si="6">SUM(H18:J18)</f>
        <v>0</v>
      </c>
      <c r="L18" s="7">
        <f t="shared" ref="L18:L19" si="7">ROUND(E18*F18,2)</f>
        <v>0</v>
      </c>
      <c r="M18" s="7">
        <f t="shared" ref="M18:M19" si="8">ROUND(E18*H18,2)</f>
        <v>0</v>
      </c>
      <c r="N18" s="7">
        <f t="shared" ref="N18:N19" si="9">ROUND(E18*I18,2)</f>
        <v>0</v>
      </c>
      <c r="O18" s="7">
        <f t="shared" ref="O18:O19" si="10">ROUND(E18*J18,2)</f>
        <v>0</v>
      </c>
      <c r="P18" s="7">
        <f t="shared" ref="P18:P19" si="11">SUM(M18:O18)</f>
        <v>0</v>
      </c>
    </row>
    <row r="19" spans="1:16" ht="63">
      <c r="A19" s="40">
        <v>3</v>
      </c>
      <c r="B19" s="42"/>
      <c r="C19" s="57" t="s">
        <v>303</v>
      </c>
      <c r="D19" s="41" t="s">
        <v>293</v>
      </c>
      <c r="E19" s="43">
        <v>503.88</v>
      </c>
      <c r="F19" s="7"/>
      <c r="G19" s="7"/>
      <c r="H19" s="7"/>
      <c r="I19" s="7"/>
      <c r="J19" s="7"/>
      <c r="K19" s="7">
        <f t="shared" si="6"/>
        <v>0</v>
      </c>
      <c r="L19" s="7">
        <f t="shared" si="7"/>
        <v>0</v>
      </c>
      <c r="M19" s="7">
        <f t="shared" si="8"/>
        <v>0</v>
      </c>
      <c r="N19" s="7">
        <f t="shared" si="9"/>
        <v>0</v>
      </c>
      <c r="O19" s="7">
        <f t="shared" si="10"/>
        <v>0</v>
      </c>
      <c r="P19" s="7">
        <f t="shared" si="11"/>
        <v>0</v>
      </c>
    </row>
    <row r="20" spans="1:16">
      <c r="A20" s="40">
        <v>4</v>
      </c>
      <c r="B20" s="42"/>
      <c r="C20" s="57" t="s">
        <v>269</v>
      </c>
      <c r="D20" s="41" t="s">
        <v>294</v>
      </c>
      <c r="E20" s="43">
        <v>592.79999999999995</v>
      </c>
      <c r="F20" s="7"/>
      <c r="G20" s="7"/>
      <c r="H20" s="7"/>
      <c r="I20" s="7"/>
      <c r="J20" s="7"/>
      <c r="K20" s="7">
        <f t="shared" ref="K20:K70" si="12">SUM(H20:J20)</f>
        <v>0</v>
      </c>
      <c r="L20" s="7">
        <f t="shared" ref="L20:L70" si="13">ROUND(E20*F20,2)</f>
        <v>0</v>
      </c>
      <c r="M20" s="7">
        <f t="shared" ref="M20:M70" si="14">ROUND(E20*H20,2)</f>
        <v>0</v>
      </c>
      <c r="N20" s="7">
        <f t="shared" ref="N20:N70" si="15">ROUND(E20*I20,2)</f>
        <v>0</v>
      </c>
      <c r="O20" s="7">
        <f t="shared" ref="O20:O70" si="16">ROUND(E20*J20,2)</f>
        <v>0</v>
      </c>
      <c r="P20" s="7">
        <f t="shared" ref="P20:P70" si="17">SUM(M20:O20)</f>
        <v>0</v>
      </c>
    </row>
    <row r="21" spans="1:16" ht="31.5">
      <c r="A21" s="40">
        <v>5</v>
      </c>
      <c r="B21" s="42"/>
      <c r="C21" s="57" t="s">
        <v>268</v>
      </c>
      <c r="D21" s="41" t="s">
        <v>53</v>
      </c>
      <c r="E21" s="43">
        <v>197.6</v>
      </c>
      <c r="F21" s="7"/>
      <c r="G21" s="7"/>
      <c r="H21" s="7"/>
      <c r="I21" s="7"/>
      <c r="J21" s="7"/>
      <c r="K21" s="7">
        <f t="shared" si="12"/>
        <v>0</v>
      </c>
      <c r="L21" s="7">
        <f t="shared" si="13"/>
        <v>0</v>
      </c>
      <c r="M21" s="7">
        <f t="shared" si="14"/>
        <v>0</v>
      </c>
      <c r="N21" s="7">
        <f t="shared" si="15"/>
        <v>0</v>
      </c>
      <c r="O21" s="7">
        <f t="shared" si="16"/>
        <v>0</v>
      </c>
      <c r="P21" s="7">
        <f t="shared" si="17"/>
        <v>0</v>
      </c>
    </row>
    <row r="22" spans="1:16">
      <c r="A22" s="40">
        <v>6</v>
      </c>
      <c r="B22" s="42"/>
      <c r="C22" s="57" t="s">
        <v>270</v>
      </c>
      <c r="D22" s="41" t="s">
        <v>293</v>
      </c>
      <c r="E22" s="43">
        <v>123.72</v>
      </c>
      <c r="F22" s="7"/>
      <c r="G22" s="7"/>
      <c r="H22" s="7"/>
      <c r="I22" s="7"/>
      <c r="J22" s="7"/>
      <c r="K22" s="7">
        <f t="shared" si="12"/>
        <v>0</v>
      </c>
      <c r="L22" s="7">
        <f t="shared" si="13"/>
        <v>0</v>
      </c>
      <c r="M22" s="7">
        <f t="shared" si="14"/>
        <v>0</v>
      </c>
      <c r="N22" s="7">
        <f t="shared" si="15"/>
        <v>0</v>
      </c>
      <c r="O22" s="7">
        <f t="shared" si="16"/>
        <v>0</v>
      </c>
      <c r="P22" s="7">
        <f t="shared" si="17"/>
        <v>0</v>
      </c>
    </row>
    <row r="23" spans="1:16">
      <c r="A23" s="40">
        <v>7</v>
      </c>
      <c r="B23" s="42"/>
      <c r="C23" s="57" t="s">
        <v>273</v>
      </c>
      <c r="D23" s="41" t="s">
        <v>293</v>
      </c>
      <c r="E23" s="43">
        <v>59.28</v>
      </c>
      <c r="F23" s="7"/>
      <c r="G23" s="7"/>
      <c r="H23" s="7"/>
      <c r="I23" s="7"/>
      <c r="J23" s="7"/>
      <c r="K23" s="7">
        <f t="shared" si="12"/>
        <v>0</v>
      </c>
      <c r="L23" s="7">
        <f t="shared" si="13"/>
        <v>0</v>
      </c>
      <c r="M23" s="7">
        <f t="shared" si="14"/>
        <v>0</v>
      </c>
      <c r="N23" s="7">
        <f t="shared" si="15"/>
        <v>0</v>
      </c>
      <c r="O23" s="7">
        <f t="shared" si="16"/>
        <v>0</v>
      </c>
      <c r="P23" s="7">
        <f t="shared" si="17"/>
        <v>0</v>
      </c>
    </row>
    <row r="24" spans="1:16">
      <c r="A24" s="40">
        <v>8</v>
      </c>
      <c r="B24" s="42"/>
      <c r="C24" s="57" t="s">
        <v>304</v>
      </c>
      <c r="D24" s="41" t="s">
        <v>53</v>
      </c>
      <c r="E24" s="43">
        <v>20.5</v>
      </c>
      <c r="F24" s="7"/>
      <c r="G24" s="7"/>
      <c r="H24" s="7"/>
      <c r="I24" s="7"/>
      <c r="J24" s="7"/>
      <c r="K24" s="7">
        <f t="shared" si="12"/>
        <v>0</v>
      </c>
      <c r="L24" s="7">
        <f t="shared" si="13"/>
        <v>0</v>
      </c>
      <c r="M24" s="7">
        <f t="shared" si="14"/>
        <v>0</v>
      </c>
      <c r="N24" s="7">
        <f t="shared" si="15"/>
        <v>0</v>
      </c>
      <c r="O24" s="7">
        <f t="shared" si="16"/>
        <v>0</v>
      </c>
      <c r="P24" s="7">
        <f t="shared" si="17"/>
        <v>0</v>
      </c>
    </row>
    <row r="25" spans="1:16">
      <c r="A25" s="40">
        <v>9</v>
      </c>
      <c r="B25" s="42"/>
      <c r="C25" s="57" t="s">
        <v>305</v>
      </c>
      <c r="D25" s="41" t="s">
        <v>53</v>
      </c>
      <c r="E25" s="43">
        <v>27</v>
      </c>
      <c r="F25" s="7"/>
      <c r="G25" s="7"/>
      <c r="H25" s="7"/>
      <c r="I25" s="7"/>
      <c r="J25" s="7"/>
      <c r="K25" s="7">
        <f t="shared" si="12"/>
        <v>0</v>
      </c>
      <c r="L25" s="7">
        <f t="shared" si="13"/>
        <v>0</v>
      </c>
      <c r="M25" s="7">
        <f t="shared" si="14"/>
        <v>0</v>
      </c>
      <c r="N25" s="7">
        <f t="shared" si="15"/>
        <v>0</v>
      </c>
      <c r="O25" s="7">
        <f t="shared" si="16"/>
        <v>0</v>
      </c>
      <c r="P25" s="7">
        <f t="shared" si="17"/>
        <v>0</v>
      </c>
    </row>
    <row r="26" spans="1:16">
      <c r="A26" s="40">
        <v>10</v>
      </c>
      <c r="B26" s="42"/>
      <c r="C26" s="57" t="s">
        <v>306</v>
      </c>
      <c r="D26" s="41" t="s">
        <v>53</v>
      </c>
      <c r="E26" s="43">
        <v>100.4</v>
      </c>
      <c r="F26" s="7"/>
      <c r="G26" s="7"/>
      <c r="H26" s="7"/>
      <c r="I26" s="7"/>
      <c r="J26" s="7"/>
      <c r="K26" s="7">
        <f t="shared" si="12"/>
        <v>0</v>
      </c>
      <c r="L26" s="7">
        <f t="shared" si="13"/>
        <v>0</v>
      </c>
      <c r="M26" s="7">
        <f t="shared" si="14"/>
        <v>0</v>
      </c>
      <c r="N26" s="7">
        <f t="shared" si="15"/>
        <v>0</v>
      </c>
      <c r="O26" s="7">
        <f t="shared" si="16"/>
        <v>0</v>
      </c>
      <c r="P26" s="7">
        <f t="shared" si="17"/>
        <v>0</v>
      </c>
    </row>
    <row r="27" spans="1:16">
      <c r="A27" s="40">
        <v>11</v>
      </c>
      <c r="B27" s="42"/>
      <c r="C27" s="57" t="s">
        <v>307</v>
      </c>
      <c r="D27" s="41" t="s">
        <v>53</v>
      </c>
      <c r="E27" s="43">
        <v>49.7</v>
      </c>
      <c r="F27" s="7"/>
      <c r="G27" s="7"/>
      <c r="H27" s="7"/>
      <c r="I27" s="7"/>
      <c r="J27" s="7"/>
      <c r="K27" s="7">
        <f t="shared" ref="K27:K56" si="18">SUM(H27:J27)</f>
        <v>0</v>
      </c>
      <c r="L27" s="7">
        <f t="shared" ref="L27:L56" si="19">ROUND(E27*F27,2)</f>
        <v>0</v>
      </c>
      <c r="M27" s="7">
        <f t="shared" ref="M27:M56" si="20">ROUND(E27*H27,2)</f>
        <v>0</v>
      </c>
      <c r="N27" s="7">
        <f t="shared" ref="N27:N56" si="21">ROUND(E27*I27,2)</f>
        <v>0</v>
      </c>
      <c r="O27" s="7">
        <f t="shared" ref="O27:O56" si="22">ROUND(E27*J27,2)</f>
        <v>0</v>
      </c>
      <c r="P27" s="7">
        <f t="shared" ref="P27:P56" si="23">SUM(M27:O27)</f>
        <v>0</v>
      </c>
    </row>
    <row r="28" spans="1:16">
      <c r="A28" s="40">
        <v>12</v>
      </c>
      <c r="B28" s="42"/>
      <c r="C28" s="57" t="s">
        <v>308</v>
      </c>
      <c r="D28" s="41" t="s">
        <v>57</v>
      </c>
      <c r="E28" s="43">
        <v>2</v>
      </c>
      <c r="F28" s="7"/>
      <c r="G28" s="7"/>
      <c r="H28" s="7"/>
      <c r="I28" s="7"/>
      <c r="J28" s="7"/>
      <c r="K28" s="7">
        <f t="shared" si="18"/>
        <v>0</v>
      </c>
      <c r="L28" s="7">
        <f t="shared" si="19"/>
        <v>0</v>
      </c>
      <c r="M28" s="7">
        <f t="shared" si="20"/>
        <v>0</v>
      </c>
      <c r="N28" s="7">
        <f t="shared" si="21"/>
        <v>0</v>
      </c>
      <c r="O28" s="7">
        <f t="shared" si="22"/>
        <v>0</v>
      </c>
      <c r="P28" s="7">
        <f t="shared" si="23"/>
        <v>0</v>
      </c>
    </row>
    <row r="29" spans="1:16" ht="31.5">
      <c r="A29" s="40">
        <v>13</v>
      </c>
      <c r="B29" s="42"/>
      <c r="C29" s="57" t="s">
        <v>309</v>
      </c>
      <c r="D29" s="41" t="s">
        <v>57</v>
      </c>
      <c r="E29" s="43">
        <v>2</v>
      </c>
      <c r="F29" s="7"/>
      <c r="G29" s="7"/>
      <c r="H29" s="7"/>
      <c r="I29" s="7"/>
      <c r="J29" s="7"/>
      <c r="K29" s="7">
        <f t="shared" si="18"/>
        <v>0</v>
      </c>
      <c r="L29" s="7">
        <f t="shared" si="19"/>
        <v>0</v>
      </c>
      <c r="M29" s="7">
        <f t="shared" si="20"/>
        <v>0</v>
      </c>
      <c r="N29" s="7">
        <f t="shared" si="21"/>
        <v>0</v>
      </c>
      <c r="O29" s="7">
        <f t="shared" si="22"/>
        <v>0</v>
      </c>
      <c r="P29" s="7">
        <f t="shared" si="23"/>
        <v>0</v>
      </c>
    </row>
    <row r="30" spans="1:16" ht="31.5">
      <c r="A30" s="40">
        <v>14</v>
      </c>
      <c r="B30" s="42"/>
      <c r="C30" s="57" t="s">
        <v>310</v>
      </c>
      <c r="D30" s="41" t="s">
        <v>57</v>
      </c>
      <c r="E30" s="43">
        <v>1</v>
      </c>
      <c r="F30" s="7"/>
      <c r="G30" s="7"/>
      <c r="H30" s="7"/>
      <c r="I30" s="7"/>
      <c r="J30" s="7"/>
      <c r="K30" s="7">
        <f t="shared" si="18"/>
        <v>0</v>
      </c>
      <c r="L30" s="7">
        <f t="shared" si="19"/>
        <v>0</v>
      </c>
      <c r="M30" s="7">
        <f t="shared" si="20"/>
        <v>0</v>
      </c>
      <c r="N30" s="7">
        <f t="shared" si="21"/>
        <v>0</v>
      </c>
      <c r="O30" s="7">
        <f t="shared" si="22"/>
        <v>0</v>
      </c>
      <c r="P30" s="7">
        <f t="shared" si="23"/>
        <v>0</v>
      </c>
    </row>
    <row r="31" spans="1:16" ht="31.5">
      <c r="A31" s="40">
        <v>15</v>
      </c>
      <c r="B31" s="42"/>
      <c r="C31" s="57" t="s">
        <v>311</v>
      </c>
      <c r="D31" s="41" t="s">
        <v>57</v>
      </c>
      <c r="E31" s="43">
        <v>2</v>
      </c>
      <c r="F31" s="7"/>
      <c r="G31" s="7"/>
      <c r="H31" s="7"/>
      <c r="I31" s="7"/>
      <c r="J31" s="7"/>
      <c r="K31" s="7">
        <f t="shared" si="18"/>
        <v>0</v>
      </c>
      <c r="L31" s="7">
        <f t="shared" si="19"/>
        <v>0</v>
      </c>
      <c r="M31" s="7">
        <f t="shared" si="20"/>
        <v>0</v>
      </c>
      <c r="N31" s="7">
        <f t="shared" si="21"/>
        <v>0</v>
      </c>
      <c r="O31" s="7">
        <f t="shared" si="22"/>
        <v>0</v>
      </c>
      <c r="P31" s="7">
        <f t="shared" si="23"/>
        <v>0</v>
      </c>
    </row>
    <row r="32" spans="1:16" ht="31.5">
      <c r="A32" s="40">
        <v>16</v>
      </c>
      <c r="B32" s="42"/>
      <c r="C32" s="57" t="s">
        <v>312</v>
      </c>
      <c r="D32" s="41" t="s">
        <v>57</v>
      </c>
      <c r="E32" s="43">
        <v>1</v>
      </c>
      <c r="F32" s="7"/>
      <c r="G32" s="7"/>
      <c r="H32" s="7"/>
      <c r="I32" s="7"/>
      <c r="J32" s="7"/>
      <c r="K32" s="7">
        <f t="shared" si="18"/>
        <v>0</v>
      </c>
      <c r="L32" s="7">
        <f t="shared" si="19"/>
        <v>0</v>
      </c>
      <c r="M32" s="7">
        <f t="shared" si="20"/>
        <v>0</v>
      </c>
      <c r="N32" s="7">
        <f t="shared" si="21"/>
        <v>0</v>
      </c>
      <c r="O32" s="7">
        <f t="shared" si="22"/>
        <v>0</v>
      </c>
      <c r="P32" s="7">
        <f t="shared" si="23"/>
        <v>0</v>
      </c>
    </row>
    <row r="33" spans="1:16">
      <c r="A33" s="40">
        <v>17</v>
      </c>
      <c r="B33" s="42"/>
      <c r="C33" s="57" t="s">
        <v>743</v>
      </c>
      <c r="D33" s="41" t="s">
        <v>57</v>
      </c>
      <c r="E33" s="43">
        <v>1</v>
      </c>
      <c r="F33" s="7"/>
      <c r="G33" s="7"/>
      <c r="H33" s="7"/>
      <c r="I33" s="7"/>
      <c r="J33" s="7"/>
      <c r="K33" s="7">
        <f t="shared" si="18"/>
        <v>0</v>
      </c>
      <c r="L33" s="7">
        <f t="shared" si="19"/>
        <v>0</v>
      </c>
      <c r="M33" s="7">
        <f t="shared" si="20"/>
        <v>0</v>
      </c>
      <c r="N33" s="7">
        <f t="shared" si="21"/>
        <v>0</v>
      </c>
      <c r="O33" s="7">
        <f t="shared" si="22"/>
        <v>0</v>
      </c>
      <c r="P33" s="7">
        <f t="shared" si="23"/>
        <v>0</v>
      </c>
    </row>
    <row r="34" spans="1:16">
      <c r="A34" s="40">
        <v>18</v>
      </c>
      <c r="B34" s="42"/>
      <c r="C34" s="57" t="s">
        <v>313</v>
      </c>
      <c r="D34" s="41" t="s">
        <v>57</v>
      </c>
      <c r="E34" s="43">
        <v>2</v>
      </c>
      <c r="F34" s="7"/>
      <c r="G34" s="7"/>
      <c r="H34" s="7"/>
      <c r="I34" s="70"/>
      <c r="J34" s="7"/>
      <c r="K34" s="7">
        <f t="shared" si="18"/>
        <v>0</v>
      </c>
      <c r="L34" s="7">
        <f t="shared" si="19"/>
        <v>0</v>
      </c>
      <c r="M34" s="7">
        <f t="shared" si="20"/>
        <v>0</v>
      </c>
      <c r="N34" s="7">
        <f t="shared" si="21"/>
        <v>0</v>
      </c>
      <c r="O34" s="7">
        <f t="shared" si="22"/>
        <v>0</v>
      </c>
      <c r="P34" s="7">
        <f t="shared" si="23"/>
        <v>0</v>
      </c>
    </row>
    <row r="35" spans="1:16">
      <c r="A35" s="40">
        <v>19</v>
      </c>
      <c r="B35" s="42"/>
      <c r="C35" s="57" t="s">
        <v>744</v>
      </c>
      <c r="D35" s="41" t="s">
        <v>57</v>
      </c>
      <c r="E35" s="43">
        <v>1</v>
      </c>
      <c r="F35" s="7"/>
      <c r="G35" s="7"/>
      <c r="H35" s="7"/>
      <c r="I35" s="70"/>
      <c r="J35" s="7"/>
      <c r="K35" s="7">
        <f t="shared" si="18"/>
        <v>0</v>
      </c>
      <c r="L35" s="7">
        <f t="shared" si="19"/>
        <v>0</v>
      </c>
      <c r="M35" s="7">
        <f t="shared" si="20"/>
        <v>0</v>
      </c>
      <c r="N35" s="7">
        <f t="shared" si="21"/>
        <v>0</v>
      </c>
      <c r="O35" s="7">
        <f t="shared" si="22"/>
        <v>0</v>
      </c>
      <c r="P35" s="7">
        <f t="shared" si="23"/>
        <v>0</v>
      </c>
    </row>
    <row r="36" spans="1:16">
      <c r="A36" s="40">
        <v>20</v>
      </c>
      <c r="B36" s="42"/>
      <c r="C36" s="57" t="s">
        <v>745</v>
      </c>
      <c r="D36" s="41" t="s">
        <v>57</v>
      </c>
      <c r="E36" s="43">
        <v>1</v>
      </c>
      <c r="F36" s="7"/>
      <c r="G36" s="7"/>
      <c r="H36" s="7"/>
      <c r="I36" s="70"/>
      <c r="J36" s="7"/>
      <c r="K36" s="7">
        <f t="shared" si="18"/>
        <v>0</v>
      </c>
      <c r="L36" s="7">
        <f t="shared" si="19"/>
        <v>0</v>
      </c>
      <c r="M36" s="7">
        <f t="shared" si="20"/>
        <v>0</v>
      </c>
      <c r="N36" s="7">
        <f t="shared" si="21"/>
        <v>0</v>
      </c>
      <c r="O36" s="7">
        <f t="shared" si="22"/>
        <v>0</v>
      </c>
      <c r="P36" s="7">
        <f t="shared" si="23"/>
        <v>0</v>
      </c>
    </row>
    <row r="37" spans="1:16">
      <c r="A37" s="40">
        <v>21</v>
      </c>
      <c r="B37" s="42"/>
      <c r="C37" s="57" t="s">
        <v>746</v>
      </c>
      <c r="D37" s="41" t="s">
        <v>57</v>
      </c>
      <c r="E37" s="43">
        <v>1</v>
      </c>
      <c r="F37" s="7"/>
      <c r="G37" s="7"/>
      <c r="H37" s="7"/>
      <c r="I37" s="70"/>
      <c r="J37" s="7"/>
      <c r="K37" s="7">
        <f t="shared" si="18"/>
        <v>0</v>
      </c>
      <c r="L37" s="7">
        <f t="shared" si="19"/>
        <v>0</v>
      </c>
      <c r="M37" s="7">
        <f t="shared" si="20"/>
        <v>0</v>
      </c>
      <c r="N37" s="7">
        <f t="shared" si="21"/>
        <v>0</v>
      </c>
      <c r="O37" s="7">
        <f t="shared" si="22"/>
        <v>0</v>
      </c>
      <c r="P37" s="7">
        <f t="shared" si="23"/>
        <v>0</v>
      </c>
    </row>
    <row r="38" spans="1:16">
      <c r="A38" s="40">
        <v>22</v>
      </c>
      <c r="B38" s="42"/>
      <c r="C38" s="57" t="s">
        <v>747</v>
      </c>
      <c r="D38" s="41" t="s">
        <v>57</v>
      </c>
      <c r="E38" s="43">
        <v>1</v>
      </c>
      <c r="F38" s="7"/>
      <c r="G38" s="7"/>
      <c r="H38" s="7"/>
      <c r="I38" s="70"/>
      <c r="J38" s="7"/>
      <c r="K38" s="7">
        <f t="shared" si="18"/>
        <v>0</v>
      </c>
      <c r="L38" s="7">
        <f t="shared" si="19"/>
        <v>0</v>
      </c>
      <c r="M38" s="7">
        <f t="shared" si="20"/>
        <v>0</v>
      </c>
      <c r="N38" s="7">
        <f t="shared" si="21"/>
        <v>0</v>
      </c>
      <c r="O38" s="7">
        <f t="shared" si="22"/>
        <v>0</v>
      </c>
      <c r="P38" s="7">
        <f t="shared" si="23"/>
        <v>0</v>
      </c>
    </row>
    <row r="39" spans="1:16">
      <c r="A39" s="40">
        <v>23</v>
      </c>
      <c r="B39" s="42"/>
      <c r="C39" s="57" t="s">
        <v>748</v>
      </c>
      <c r="D39" s="41" t="s">
        <v>57</v>
      </c>
      <c r="E39" s="43">
        <v>1</v>
      </c>
      <c r="F39" s="7"/>
      <c r="G39" s="7"/>
      <c r="H39" s="7"/>
      <c r="I39" s="70"/>
      <c r="J39" s="7"/>
      <c r="K39" s="7">
        <f t="shared" si="18"/>
        <v>0</v>
      </c>
      <c r="L39" s="7">
        <f t="shared" si="19"/>
        <v>0</v>
      </c>
      <c r="M39" s="7">
        <f t="shared" si="20"/>
        <v>0</v>
      </c>
      <c r="N39" s="7">
        <f t="shared" si="21"/>
        <v>0</v>
      </c>
      <c r="O39" s="7">
        <f t="shared" si="22"/>
        <v>0</v>
      </c>
      <c r="P39" s="7">
        <f t="shared" si="23"/>
        <v>0</v>
      </c>
    </row>
    <row r="40" spans="1:16">
      <c r="A40" s="40">
        <v>24</v>
      </c>
      <c r="B40" s="42"/>
      <c r="C40" s="57" t="s">
        <v>314</v>
      </c>
      <c r="D40" s="41" t="s">
        <v>57</v>
      </c>
      <c r="E40" s="43">
        <v>1</v>
      </c>
      <c r="F40" s="7"/>
      <c r="G40" s="7"/>
      <c r="H40" s="7"/>
      <c r="I40" s="7"/>
      <c r="J40" s="7"/>
      <c r="K40" s="7">
        <f t="shared" si="18"/>
        <v>0</v>
      </c>
      <c r="L40" s="7">
        <f t="shared" si="19"/>
        <v>0</v>
      </c>
      <c r="M40" s="7">
        <f t="shared" si="20"/>
        <v>0</v>
      </c>
      <c r="N40" s="7">
        <f t="shared" si="21"/>
        <v>0</v>
      </c>
      <c r="O40" s="7">
        <f t="shared" si="22"/>
        <v>0</v>
      </c>
      <c r="P40" s="7">
        <f t="shared" si="23"/>
        <v>0</v>
      </c>
    </row>
    <row r="41" spans="1:16">
      <c r="A41" s="40">
        <v>25</v>
      </c>
      <c r="B41" s="42"/>
      <c r="C41" s="57" t="s">
        <v>315</v>
      </c>
      <c r="D41" s="41" t="s">
        <v>57</v>
      </c>
      <c r="E41" s="43">
        <v>1</v>
      </c>
      <c r="F41" s="7"/>
      <c r="G41" s="7"/>
      <c r="H41" s="7"/>
      <c r="I41" s="7"/>
      <c r="J41" s="7"/>
      <c r="K41" s="7">
        <f t="shared" si="18"/>
        <v>0</v>
      </c>
      <c r="L41" s="7">
        <f t="shared" si="19"/>
        <v>0</v>
      </c>
      <c r="M41" s="7">
        <f t="shared" si="20"/>
        <v>0</v>
      </c>
      <c r="N41" s="7">
        <f t="shared" si="21"/>
        <v>0</v>
      </c>
      <c r="O41" s="7">
        <f t="shared" si="22"/>
        <v>0</v>
      </c>
      <c r="P41" s="7">
        <f t="shared" si="23"/>
        <v>0</v>
      </c>
    </row>
    <row r="42" spans="1:16">
      <c r="A42" s="40">
        <v>26</v>
      </c>
      <c r="B42" s="42"/>
      <c r="C42" s="57" t="s">
        <v>316</v>
      </c>
      <c r="D42" s="41" t="s">
        <v>57</v>
      </c>
      <c r="E42" s="43">
        <v>1</v>
      </c>
      <c r="F42" s="7"/>
      <c r="G42" s="7"/>
      <c r="H42" s="7"/>
      <c r="I42" s="7"/>
      <c r="J42" s="7"/>
      <c r="K42" s="7">
        <f t="shared" si="18"/>
        <v>0</v>
      </c>
      <c r="L42" s="7">
        <f t="shared" si="19"/>
        <v>0</v>
      </c>
      <c r="M42" s="7">
        <f t="shared" si="20"/>
        <v>0</v>
      </c>
      <c r="N42" s="7">
        <f t="shared" si="21"/>
        <v>0</v>
      </c>
      <c r="O42" s="7">
        <f t="shared" si="22"/>
        <v>0</v>
      </c>
      <c r="P42" s="7">
        <f t="shared" si="23"/>
        <v>0</v>
      </c>
    </row>
    <row r="43" spans="1:16">
      <c r="A43" s="40">
        <v>27</v>
      </c>
      <c r="B43" s="42"/>
      <c r="C43" s="57" t="s">
        <v>317</v>
      </c>
      <c r="D43" s="41" t="s">
        <v>57</v>
      </c>
      <c r="E43" s="43">
        <v>1</v>
      </c>
      <c r="F43" s="7"/>
      <c r="G43" s="7"/>
      <c r="H43" s="7"/>
      <c r="I43" s="7"/>
      <c r="J43" s="7"/>
      <c r="K43" s="7">
        <f t="shared" si="18"/>
        <v>0</v>
      </c>
      <c r="L43" s="7">
        <f t="shared" si="19"/>
        <v>0</v>
      </c>
      <c r="M43" s="7">
        <f t="shared" si="20"/>
        <v>0</v>
      </c>
      <c r="N43" s="7">
        <f t="shared" si="21"/>
        <v>0</v>
      </c>
      <c r="O43" s="7">
        <f t="shared" si="22"/>
        <v>0</v>
      </c>
      <c r="P43" s="7">
        <f t="shared" si="23"/>
        <v>0</v>
      </c>
    </row>
    <row r="44" spans="1:16">
      <c r="A44" s="40">
        <v>28</v>
      </c>
      <c r="B44" s="42"/>
      <c r="C44" s="57" t="s">
        <v>318</v>
      </c>
      <c r="D44" s="41" t="s">
        <v>57</v>
      </c>
      <c r="E44" s="43">
        <v>2</v>
      </c>
      <c r="F44" s="7"/>
      <c r="G44" s="7"/>
      <c r="H44" s="7"/>
      <c r="I44" s="7"/>
      <c r="J44" s="7"/>
      <c r="K44" s="7">
        <f t="shared" si="18"/>
        <v>0</v>
      </c>
      <c r="L44" s="7">
        <f t="shared" si="19"/>
        <v>0</v>
      </c>
      <c r="M44" s="7">
        <f t="shared" si="20"/>
        <v>0</v>
      </c>
      <c r="N44" s="7">
        <f t="shared" si="21"/>
        <v>0</v>
      </c>
      <c r="O44" s="7">
        <f t="shared" si="22"/>
        <v>0</v>
      </c>
      <c r="P44" s="7">
        <f t="shared" si="23"/>
        <v>0</v>
      </c>
    </row>
    <row r="45" spans="1:16">
      <c r="A45" s="40">
        <v>29</v>
      </c>
      <c r="B45" s="42"/>
      <c r="C45" s="57" t="s">
        <v>319</v>
      </c>
      <c r="D45" s="41" t="s">
        <v>57</v>
      </c>
      <c r="E45" s="43">
        <v>1</v>
      </c>
      <c r="F45" s="7"/>
      <c r="G45" s="7"/>
      <c r="H45" s="7"/>
      <c r="I45" s="7"/>
      <c r="J45" s="7"/>
      <c r="K45" s="7">
        <f t="shared" si="18"/>
        <v>0</v>
      </c>
      <c r="L45" s="7">
        <f t="shared" si="19"/>
        <v>0</v>
      </c>
      <c r="M45" s="7">
        <f t="shared" si="20"/>
        <v>0</v>
      </c>
      <c r="N45" s="7">
        <f t="shared" si="21"/>
        <v>0</v>
      </c>
      <c r="O45" s="7">
        <f t="shared" si="22"/>
        <v>0</v>
      </c>
      <c r="P45" s="7">
        <f t="shared" si="23"/>
        <v>0</v>
      </c>
    </row>
    <row r="46" spans="1:16">
      <c r="A46" s="40">
        <v>30</v>
      </c>
      <c r="B46" s="42"/>
      <c r="C46" s="57" t="s">
        <v>749</v>
      </c>
      <c r="D46" s="41" t="s">
        <v>57</v>
      </c>
      <c r="E46" s="43">
        <v>1</v>
      </c>
      <c r="F46" s="7"/>
      <c r="G46" s="7"/>
      <c r="H46" s="7"/>
      <c r="I46" s="7"/>
      <c r="J46" s="7"/>
      <c r="K46" s="7">
        <f t="shared" si="18"/>
        <v>0</v>
      </c>
      <c r="L46" s="7">
        <f t="shared" si="19"/>
        <v>0</v>
      </c>
      <c r="M46" s="7">
        <f t="shared" si="20"/>
        <v>0</v>
      </c>
      <c r="N46" s="7">
        <f t="shared" si="21"/>
        <v>0</v>
      </c>
      <c r="O46" s="7">
        <f t="shared" si="22"/>
        <v>0</v>
      </c>
      <c r="P46" s="7">
        <f t="shared" si="23"/>
        <v>0</v>
      </c>
    </row>
    <row r="47" spans="1:16">
      <c r="A47" s="40">
        <v>31</v>
      </c>
      <c r="B47" s="42"/>
      <c r="C47" s="57" t="s">
        <v>320</v>
      </c>
      <c r="D47" s="41" t="s">
        <v>57</v>
      </c>
      <c r="E47" s="43">
        <v>2</v>
      </c>
      <c r="F47" s="7"/>
      <c r="G47" s="7"/>
      <c r="H47" s="7"/>
      <c r="I47" s="7"/>
      <c r="J47" s="7"/>
      <c r="K47" s="7">
        <f t="shared" si="18"/>
        <v>0</v>
      </c>
      <c r="L47" s="7">
        <f t="shared" si="19"/>
        <v>0</v>
      </c>
      <c r="M47" s="7">
        <f t="shared" si="20"/>
        <v>0</v>
      </c>
      <c r="N47" s="7">
        <f t="shared" si="21"/>
        <v>0</v>
      </c>
      <c r="O47" s="7">
        <f t="shared" si="22"/>
        <v>0</v>
      </c>
      <c r="P47" s="7">
        <f t="shared" si="23"/>
        <v>0</v>
      </c>
    </row>
    <row r="48" spans="1:16">
      <c r="A48" s="40">
        <v>32</v>
      </c>
      <c r="B48" s="42"/>
      <c r="C48" s="57" t="s">
        <v>321</v>
      </c>
      <c r="D48" s="41" t="s">
        <v>57</v>
      </c>
      <c r="E48" s="43">
        <v>1</v>
      </c>
      <c r="F48" s="7"/>
      <c r="G48" s="7"/>
      <c r="H48" s="7"/>
      <c r="I48" s="7"/>
      <c r="J48" s="7"/>
      <c r="K48" s="7">
        <f t="shared" si="18"/>
        <v>0</v>
      </c>
      <c r="L48" s="7">
        <f t="shared" si="19"/>
        <v>0</v>
      </c>
      <c r="M48" s="7">
        <f t="shared" si="20"/>
        <v>0</v>
      </c>
      <c r="N48" s="7">
        <f t="shared" si="21"/>
        <v>0</v>
      </c>
      <c r="O48" s="7">
        <f t="shared" si="22"/>
        <v>0</v>
      </c>
      <c r="P48" s="7">
        <f t="shared" si="23"/>
        <v>0</v>
      </c>
    </row>
    <row r="49" spans="1:16">
      <c r="A49" s="40">
        <v>33</v>
      </c>
      <c r="B49" s="42"/>
      <c r="C49" s="57" t="s">
        <v>750</v>
      </c>
      <c r="D49" s="41" t="s">
        <v>57</v>
      </c>
      <c r="E49" s="43">
        <v>1</v>
      </c>
      <c r="F49" s="7"/>
      <c r="G49" s="7"/>
      <c r="H49" s="7"/>
      <c r="I49" s="7"/>
      <c r="J49" s="7"/>
      <c r="K49" s="7">
        <f t="shared" si="18"/>
        <v>0</v>
      </c>
      <c r="L49" s="7">
        <f t="shared" si="19"/>
        <v>0</v>
      </c>
      <c r="M49" s="7">
        <f t="shared" si="20"/>
        <v>0</v>
      </c>
      <c r="N49" s="7">
        <f t="shared" si="21"/>
        <v>0</v>
      </c>
      <c r="O49" s="7">
        <f t="shared" si="22"/>
        <v>0</v>
      </c>
      <c r="P49" s="7">
        <f t="shared" si="23"/>
        <v>0</v>
      </c>
    </row>
    <row r="50" spans="1:16" ht="31.5">
      <c r="A50" s="40">
        <v>34</v>
      </c>
      <c r="B50" s="42"/>
      <c r="C50" s="57" t="s">
        <v>322</v>
      </c>
      <c r="D50" s="41" t="s">
        <v>57</v>
      </c>
      <c r="E50" s="43">
        <v>14</v>
      </c>
      <c r="F50" s="7"/>
      <c r="G50" s="7"/>
      <c r="H50" s="7"/>
      <c r="I50" s="7"/>
      <c r="J50" s="7"/>
      <c r="K50" s="7">
        <f t="shared" si="18"/>
        <v>0</v>
      </c>
      <c r="L50" s="7">
        <f t="shared" si="19"/>
        <v>0</v>
      </c>
      <c r="M50" s="7">
        <f t="shared" si="20"/>
        <v>0</v>
      </c>
      <c r="N50" s="7">
        <f t="shared" si="21"/>
        <v>0</v>
      </c>
      <c r="O50" s="7">
        <f t="shared" si="22"/>
        <v>0</v>
      </c>
      <c r="P50" s="7">
        <f t="shared" si="23"/>
        <v>0</v>
      </c>
    </row>
    <row r="51" spans="1:16">
      <c r="A51" s="40">
        <v>35</v>
      </c>
      <c r="B51" s="42"/>
      <c r="C51" s="57" t="s">
        <v>323</v>
      </c>
      <c r="D51" s="41" t="s">
        <v>57</v>
      </c>
      <c r="E51" s="43">
        <v>1</v>
      </c>
      <c r="F51" s="7"/>
      <c r="G51" s="7"/>
      <c r="H51" s="7"/>
      <c r="I51" s="7"/>
      <c r="J51" s="7"/>
      <c r="K51" s="7">
        <f t="shared" si="18"/>
        <v>0</v>
      </c>
      <c r="L51" s="7">
        <f t="shared" si="19"/>
        <v>0</v>
      </c>
      <c r="M51" s="7">
        <f t="shared" si="20"/>
        <v>0</v>
      </c>
      <c r="N51" s="7">
        <f t="shared" si="21"/>
        <v>0</v>
      </c>
      <c r="O51" s="7">
        <f t="shared" si="22"/>
        <v>0</v>
      </c>
      <c r="P51" s="7">
        <f t="shared" si="23"/>
        <v>0</v>
      </c>
    </row>
    <row r="52" spans="1:16">
      <c r="A52" s="40">
        <v>36</v>
      </c>
      <c r="B52" s="42"/>
      <c r="C52" s="57" t="s">
        <v>324</v>
      </c>
      <c r="D52" s="41" t="s">
        <v>57</v>
      </c>
      <c r="E52" s="43">
        <v>2</v>
      </c>
      <c r="F52" s="7"/>
      <c r="G52" s="7"/>
      <c r="H52" s="7"/>
      <c r="I52" s="7"/>
      <c r="J52" s="7"/>
      <c r="K52" s="7">
        <f t="shared" si="18"/>
        <v>0</v>
      </c>
      <c r="L52" s="7">
        <f t="shared" si="19"/>
        <v>0</v>
      </c>
      <c r="M52" s="7">
        <f t="shared" si="20"/>
        <v>0</v>
      </c>
      <c r="N52" s="7">
        <f t="shared" si="21"/>
        <v>0</v>
      </c>
      <c r="O52" s="7">
        <f t="shared" si="22"/>
        <v>0</v>
      </c>
      <c r="P52" s="7">
        <f t="shared" si="23"/>
        <v>0</v>
      </c>
    </row>
    <row r="53" spans="1:16" ht="31.5">
      <c r="A53" s="40">
        <v>37</v>
      </c>
      <c r="B53" s="42"/>
      <c r="C53" s="57" t="s">
        <v>325</v>
      </c>
      <c r="D53" s="41" t="s">
        <v>53</v>
      </c>
      <c r="E53" s="43">
        <v>197.6</v>
      </c>
      <c r="F53" s="7"/>
      <c r="G53" s="7"/>
      <c r="H53" s="7"/>
      <c r="I53" s="7"/>
      <c r="J53" s="7"/>
      <c r="K53" s="7">
        <f t="shared" si="18"/>
        <v>0</v>
      </c>
      <c r="L53" s="7">
        <f t="shared" si="19"/>
        <v>0</v>
      </c>
      <c r="M53" s="7">
        <f t="shared" si="20"/>
        <v>0</v>
      </c>
      <c r="N53" s="7">
        <f t="shared" si="21"/>
        <v>0</v>
      </c>
      <c r="O53" s="7">
        <f t="shared" si="22"/>
        <v>0</v>
      </c>
      <c r="P53" s="7">
        <f t="shared" si="23"/>
        <v>0</v>
      </c>
    </row>
    <row r="54" spans="1:16">
      <c r="A54" s="40">
        <v>38</v>
      </c>
      <c r="B54" s="42"/>
      <c r="C54" s="57" t="s">
        <v>326</v>
      </c>
      <c r="D54" s="41" t="s">
        <v>57</v>
      </c>
      <c r="E54" s="43">
        <v>1</v>
      </c>
      <c r="F54" s="7"/>
      <c r="G54" s="7"/>
      <c r="H54" s="7"/>
      <c r="I54" s="7"/>
      <c r="J54" s="7"/>
      <c r="K54" s="7">
        <f t="shared" si="18"/>
        <v>0</v>
      </c>
      <c r="L54" s="7">
        <f t="shared" si="19"/>
        <v>0</v>
      </c>
      <c r="M54" s="7">
        <f t="shared" si="20"/>
        <v>0</v>
      </c>
      <c r="N54" s="7">
        <f t="shared" si="21"/>
        <v>0</v>
      </c>
      <c r="O54" s="7">
        <f t="shared" si="22"/>
        <v>0</v>
      </c>
      <c r="P54" s="7">
        <f t="shared" si="23"/>
        <v>0</v>
      </c>
    </row>
    <row r="55" spans="1:16">
      <c r="A55" s="40">
        <v>39</v>
      </c>
      <c r="B55" s="42"/>
      <c r="C55" s="57" t="s">
        <v>327</v>
      </c>
      <c r="D55" s="41" t="s">
        <v>53</v>
      </c>
      <c r="E55" s="43">
        <v>197.6</v>
      </c>
      <c r="F55" s="7"/>
      <c r="G55" s="7"/>
      <c r="H55" s="7"/>
      <c r="I55" s="7"/>
      <c r="J55" s="7"/>
      <c r="K55" s="7">
        <f t="shared" si="18"/>
        <v>0</v>
      </c>
      <c r="L55" s="7">
        <f t="shared" si="19"/>
        <v>0</v>
      </c>
      <c r="M55" s="7">
        <f t="shared" si="20"/>
        <v>0</v>
      </c>
      <c r="N55" s="7">
        <f t="shared" si="21"/>
        <v>0</v>
      </c>
      <c r="O55" s="7">
        <f t="shared" si="22"/>
        <v>0</v>
      </c>
      <c r="P55" s="7">
        <f t="shared" si="23"/>
        <v>0</v>
      </c>
    </row>
    <row r="56" spans="1:16">
      <c r="A56" s="40">
        <v>40</v>
      </c>
      <c r="B56" s="42"/>
      <c r="C56" s="57" t="s">
        <v>328</v>
      </c>
      <c r="D56" s="41" t="s">
        <v>57</v>
      </c>
      <c r="E56" s="43">
        <v>1</v>
      </c>
      <c r="F56" s="7"/>
      <c r="G56" s="7"/>
      <c r="H56" s="7"/>
      <c r="I56" s="7"/>
      <c r="J56" s="7"/>
      <c r="K56" s="7">
        <f t="shared" si="18"/>
        <v>0</v>
      </c>
      <c r="L56" s="7">
        <f t="shared" si="19"/>
        <v>0</v>
      </c>
      <c r="M56" s="7">
        <f t="shared" si="20"/>
        <v>0</v>
      </c>
      <c r="N56" s="7">
        <f t="shared" si="21"/>
        <v>0</v>
      </c>
      <c r="O56" s="7">
        <f t="shared" si="22"/>
        <v>0</v>
      </c>
      <c r="P56" s="7">
        <f t="shared" si="23"/>
        <v>0</v>
      </c>
    </row>
    <row r="57" spans="1:16">
      <c r="A57" s="153" t="s">
        <v>341</v>
      </c>
      <c r="B57" s="153"/>
      <c r="C57" s="153"/>
      <c r="D57" s="153"/>
      <c r="E57" s="153"/>
      <c r="F57" s="153"/>
      <c r="G57" s="153"/>
      <c r="H57" s="153"/>
      <c r="I57" s="153"/>
      <c r="J57" s="153"/>
      <c r="K57" s="153"/>
      <c r="L57" s="153"/>
      <c r="M57" s="153"/>
      <c r="N57" s="153"/>
      <c r="O57" s="153"/>
      <c r="P57" s="154"/>
    </row>
    <row r="58" spans="1:16">
      <c r="A58" s="40">
        <v>42</v>
      </c>
      <c r="B58" s="42"/>
      <c r="C58" s="57" t="s">
        <v>329</v>
      </c>
      <c r="D58" s="41" t="s">
        <v>53</v>
      </c>
      <c r="E58" s="43">
        <v>130</v>
      </c>
      <c r="F58" s="7"/>
      <c r="G58" s="7"/>
      <c r="H58" s="7"/>
      <c r="I58" s="7"/>
      <c r="J58" s="7"/>
      <c r="K58" s="7">
        <f t="shared" si="12"/>
        <v>0</v>
      </c>
      <c r="L58" s="7">
        <f t="shared" si="13"/>
        <v>0</v>
      </c>
      <c r="M58" s="7">
        <f t="shared" si="14"/>
        <v>0</v>
      </c>
      <c r="N58" s="7">
        <f t="shared" si="15"/>
        <v>0</v>
      </c>
      <c r="O58" s="7">
        <f t="shared" si="16"/>
        <v>0</v>
      </c>
      <c r="P58" s="7">
        <f t="shared" si="17"/>
        <v>0</v>
      </c>
    </row>
    <row r="59" spans="1:16">
      <c r="A59" s="40">
        <v>43</v>
      </c>
      <c r="B59" s="42"/>
      <c r="C59" s="57" t="s">
        <v>330</v>
      </c>
      <c r="D59" s="41" t="s">
        <v>331</v>
      </c>
      <c r="E59" s="43">
        <v>7</v>
      </c>
      <c r="F59" s="7"/>
      <c r="G59" s="7"/>
      <c r="H59" s="7"/>
      <c r="I59" s="7"/>
      <c r="J59" s="7"/>
      <c r="K59" s="7">
        <f t="shared" si="12"/>
        <v>0</v>
      </c>
      <c r="L59" s="7">
        <f t="shared" si="13"/>
        <v>0</v>
      </c>
      <c r="M59" s="7">
        <f t="shared" si="14"/>
        <v>0</v>
      </c>
      <c r="N59" s="7">
        <f t="shared" si="15"/>
        <v>0</v>
      </c>
      <c r="O59" s="7">
        <f t="shared" si="16"/>
        <v>0</v>
      </c>
      <c r="P59" s="7">
        <f t="shared" si="17"/>
        <v>0</v>
      </c>
    </row>
    <row r="60" spans="1:16" ht="63">
      <c r="A60" s="40">
        <v>44</v>
      </c>
      <c r="B60" s="42"/>
      <c r="C60" s="57" t="s">
        <v>303</v>
      </c>
      <c r="D60" s="41" t="s">
        <v>293</v>
      </c>
      <c r="E60" s="43">
        <v>717.3</v>
      </c>
      <c r="F60" s="7"/>
      <c r="G60" s="7"/>
      <c r="H60" s="7"/>
      <c r="I60" s="7"/>
      <c r="J60" s="7"/>
      <c r="K60" s="7">
        <f t="shared" si="12"/>
        <v>0</v>
      </c>
      <c r="L60" s="7">
        <f t="shared" si="13"/>
        <v>0</v>
      </c>
      <c r="M60" s="7">
        <f t="shared" si="14"/>
        <v>0</v>
      </c>
      <c r="N60" s="7">
        <f t="shared" si="15"/>
        <v>0</v>
      </c>
      <c r="O60" s="7">
        <f t="shared" si="16"/>
        <v>0</v>
      </c>
      <c r="P60" s="7">
        <f t="shared" si="17"/>
        <v>0</v>
      </c>
    </row>
    <row r="61" spans="1:16" ht="31.5">
      <c r="A61" s="40">
        <v>45</v>
      </c>
      <c r="B61" s="42"/>
      <c r="C61" s="57" t="s">
        <v>268</v>
      </c>
      <c r="D61" s="41" t="s">
        <v>53</v>
      </c>
      <c r="E61" s="43">
        <v>159.4</v>
      </c>
      <c r="F61" s="7"/>
      <c r="G61" s="7"/>
      <c r="H61" s="7"/>
      <c r="I61" s="7"/>
      <c r="J61" s="7"/>
      <c r="K61" s="7">
        <f t="shared" si="12"/>
        <v>0</v>
      </c>
      <c r="L61" s="7">
        <f t="shared" si="13"/>
        <v>0</v>
      </c>
      <c r="M61" s="7">
        <f t="shared" si="14"/>
        <v>0</v>
      </c>
      <c r="N61" s="7">
        <f t="shared" si="15"/>
        <v>0</v>
      </c>
      <c r="O61" s="7">
        <f t="shared" si="16"/>
        <v>0</v>
      </c>
      <c r="P61" s="7">
        <f t="shared" si="17"/>
        <v>0</v>
      </c>
    </row>
    <row r="62" spans="1:16">
      <c r="A62" s="40">
        <v>46</v>
      </c>
      <c r="B62" s="42"/>
      <c r="C62" s="57" t="s">
        <v>269</v>
      </c>
      <c r="D62" s="41" t="s">
        <v>294</v>
      </c>
      <c r="E62" s="43">
        <v>956.4</v>
      </c>
      <c r="F62" s="7"/>
      <c r="G62" s="7"/>
      <c r="H62" s="7"/>
      <c r="I62" s="7"/>
      <c r="J62" s="7"/>
      <c r="K62" s="7">
        <f t="shared" si="12"/>
        <v>0</v>
      </c>
      <c r="L62" s="7">
        <f t="shared" si="13"/>
        <v>0</v>
      </c>
      <c r="M62" s="7">
        <f t="shared" si="14"/>
        <v>0</v>
      </c>
      <c r="N62" s="7">
        <f t="shared" si="15"/>
        <v>0</v>
      </c>
      <c r="O62" s="7">
        <f t="shared" si="16"/>
        <v>0</v>
      </c>
      <c r="P62" s="7">
        <f t="shared" si="17"/>
        <v>0</v>
      </c>
    </row>
    <row r="63" spans="1:16">
      <c r="A63" s="40">
        <v>47</v>
      </c>
      <c r="B63" s="42"/>
      <c r="C63" s="57" t="s">
        <v>332</v>
      </c>
      <c r="D63" s="41" t="s">
        <v>293</v>
      </c>
      <c r="E63" s="43">
        <v>645.57000000000005</v>
      </c>
      <c r="F63" s="7"/>
      <c r="G63" s="7"/>
      <c r="H63" s="7"/>
      <c r="I63" s="7"/>
      <c r="J63" s="7"/>
      <c r="K63" s="7">
        <f t="shared" si="12"/>
        <v>0</v>
      </c>
      <c r="L63" s="7">
        <f t="shared" si="13"/>
        <v>0</v>
      </c>
      <c r="M63" s="7">
        <f t="shared" si="14"/>
        <v>0</v>
      </c>
      <c r="N63" s="7">
        <f t="shared" si="15"/>
        <v>0</v>
      </c>
      <c r="O63" s="7">
        <f t="shared" si="16"/>
        <v>0</v>
      </c>
      <c r="P63" s="7">
        <f t="shared" si="17"/>
        <v>0</v>
      </c>
    </row>
    <row r="64" spans="1:16">
      <c r="A64" s="40">
        <v>48</v>
      </c>
      <c r="B64" s="42"/>
      <c r="C64" s="57" t="s">
        <v>273</v>
      </c>
      <c r="D64" s="41" t="s">
        <v>293</v>
      </c>
      <c r="E64" s="43">
        <v>71.73</v>
      </c>
      <c r="F64" s="7"/>
      <c r="G64" s="7"/>
      <c r="H64" s="7"/>
      <c r="I64" s="7"/>
      <c r="J64" s="7"/>
      <c r="K64" s="7">
        <f t="shared" si="12"/>
        <v>0</v>
      </c>
      <c r="L64" s="7">
        <f t="shared" si="13"/>
        <v>0</v>
      </c>
      <c r="M64" s="7">
        <f t="shared" si="14"/>
        <v>0</v>
      </c>
      <c r="N64" s="7">
        <f t="shared" si="15"/>
        <v>0</v>
      </c>
      <c r="O64" s="7">
        <f t="shared" si="16"/>
        <v>0</v>
      </c>
      <c r="P64" s="7">
        <f t="shared" si="17"/>
        <v>0</v>
      </c>
    </row>
    <row r="65" spans="1:20">
      <c r="A65" s="40">
        <v>49</v>
      </c>
      <c r="B65" s="42"/>
      <c r="C65" s="57" t="s">
        <v>333</v>
      </c>
      <c r="D65" s="41" t="s">
        <v>53</v>
      </c>
      <c r="E65" s="43">
        <v>24</v>
      </c>
      <c r="F65" s="7"/>
      <c r="G65" s="7"/>
      <c r="H65" s="7"/>
      <c r="I65" s="7"/>
      <c r="J65" s="7"/>
      <c r="K65" s="7">
        <f t="shared" si="12"/>
        <v>0</v>
      </c>
      <c r="L65" s="7">
        <f t="shared" si="13"/>
        <v>0</v>
      </c>
      <c r="M65" s="7">
        <f t="shared" si="14"/>
        <v>0</v>
      </c>
      <c r="N65" s="7">
        <f t="shared" si="15"/>
        <v>0</v>
      </c>
      <c r="O65" s="7">
        <f t="shared" si="16"/>
        <v>0</v>
      </c>
      <c r="P65" s="7">
        <f t="shared" si="17"/>
        <v>0</v>
      </c>
    </row>
    <row r="66" spans="1:20">
      <c r="A66" s="40">
        <v>50</v>
      </c>
      <c r="B66" s="42"/>
      <c r="C66" s="57" t="s">
        <v>334</v>
      </c>
      <c r="D66" s="41" t="s">
        <v>53</v>
      </c>
      <c r="E66" s="43">
        <v>76.599999999999994</v>
      </c>
      <c r="F66" s="7"/>
      <c r="G66" s="7"/>
      <c r="H66" s="7"/>
      <c r="I66" s="7"/>
      <c r="J66" s="7"/>
      <c r="K66" s="7">
        <f t="shared" si="12"/>
        <v>0</v>
      </c>
      <c r="L66" s="7">
        <f t="shared" si="13"/>
        <v>0</v>
      </c>
      <c r="M66" s="7">
        <f t="shared" si="14"/>
        <v>0</v>
      </c>
      <c r="N66" s="7">
        <f t="shared" si="15"/>
        <v>0</v>
      </c>
      <c r="O66" s="7">
        <f t="shared" si="16"/>
        <v>0</v>
      </c>
      <c r="P66" s="7">
        <f t="shared" si="17"/>
        <v>0</v>
      </c>
    </row>
    <row r="67" spans="1:20">
      <c r="A67" s="40">
        <v>51</v>
      </c>
      <c r="B67" s="42"/>
      <c r="C67" s="57" t="s">
        <v>335</v>
      </c>
      <c r="D67" s="41" t="s">
        <v>53</v>
      </c>
      <c r="E67" s="43">
        <v>58.8</v>
      </c>
      <c r="F67" s="7"/>
      <c r="G67" s="7"/>
      <c r="H67" s="7"/>
      <c r="I67" s="7"/>
      <c r="J67" s="7"/>
      <c r="K67" s="7">
        <f t="shared" si="12"/>
        <v>0</v>
      </c>
      <c r="L67" s="7">
        <f t="shared" si="13"/>
        <v>0</v>
      </c>
      <c r="M67" s="7">
        <f t="shared" si="14"/>
        <v>0</v>
      </c>
      <c r="N67" s="7">
        <f t="shared" si="15"/>
        <v>0</v>
      </c>
      <c r="O67" s="7">
        <f t="shared" si="16"/>
        <v>0</v>
      </c>
      <c r="P67" s="7">
        <f t="shared" si="17"/>
        <v>0</v>
      </c>
    </row>
    <row r="68" spans="1:20" ht="31.5">
      <c r="A68" s="40">
        <v>52</v>
      </c>
      <c r="B68" s="42"/>
      <c r="C68" s="57" t="s">
        <v>336</v>
      </c>
      <c r="D68" s="41" t="s">
        <v>57</v>
      </c>
      <c r="E68" s="43">
        <v>4</v>
      </c>
      <c r="F68" s="7"/>
      <c r="G68" s="7"/>
      <c r="H68" s="7"/>
      <c r="I68" s="70"/>
      <c r="J68" s="7"/>
      <c r="K68" s="7">
        <f t="shared" si="12"/>
        <v>0</v>
      </c>
      <c r="L68" s="7">
        <f t="shared" si="13"/>
        <v>0</v>
      </c>
      <c r="M68" s="7">
        <f t="shared" si="14"/>
        <v>0</v>
      </c>
      <c r="N68" s="7">
        <f t="shared" si="15"/>
        <v>0</v>
      </c>
      <c r="O68" s="7">
        <f t="shared" si="16"/>
        <v>0</v>
      </c>
      <c r="P68" s="7">
        <f t="shared" si="17"/>
        <v>0</v>
      </c>
    </row>
    <row r="69" spans="1:20" ht="31.5">
      <c r="A69" s="40">
        <v>53</v>
      </c>
      <c r="B69" s="42"/>
      <c r="C69" s="57" t="s">
        <v>337</v>
      </c>
      <c r="D69" s="41" t="s">
        <v>57</v>
      </c>
      <c r="E69" s="43">
        <v>1</v>
      </c>
      <c r="F69" s="7"/>
      <c r="G69" s="7"/>
      <c r="H69" s="7"/>
      <c r="I69" s="70"/>
      <c r="J69" s="7"/>
      <c r="K69" s="7">
        <f t="shared" si="12"/>
        <v>0</v>
      </c>
      <c r="L69" s="7">
        <f t="shared" si="13"/>
        <v>0</v>
      </c>
      <c r="M69" s="7">
        <f t="shared" si="14"/>
        <v>0</v>
      </c>
      <c r="N69" s="7">
        <f t="shared" si="15"/>
        <v>0</v>
      </c>
      <c r="O69" s="7">
        <f t="shared" si="16"/>
        <v>0</v>
      </c>
      <c r="P69" s="7">
        <f t="shared" si="17"/>
        <v>0</v>
      </c>
    </row>
    <row r="70" spans="1:20">
      <c r="A70" s="40">
        <v>54</v>
      </c>
      <c r="B70" s="42"/>
      <c r="C70" s="57" t="s">
        <v>338</v>
      </c>
      <c r="D70" s="41" t="s">
        <v>57</v>
      </c>
      <c r="E70" s="43">
        <v>1</v>
      </c>
      <c r="F70" s="7"/>
      <c r="G70" s="7"/>
      <c r="H70" s="7"/>
      <c r="I70" s="7"/>
      <c r="J70" s="7"/>
      <c r="K70" s="7">
        <f t="shared" si="12"/>
        <v>0</v>
      </c>
      <c r="L70" s="7">
        <f t="shared" si="13"/>
        <v>0</v>
      </c>
      <c r="M70" s="7">
        <f t="shared" si="14"/>
        <v>0</v>
      </c>
      <c r="N70" s="7">
        <f t="shared" si="15"/>
        <v>0</v>
      </c>
      <c r="O70" s="7">
        <f t="shared" si="16"/>
        <v>0</v>
      </c>
      <c r="P70" s="7">
        <f t="shared" si="17"/>
        <v>0</v>
      </c>
    </row>
    <row r="71" spans="1:20" ht="31.5">
      <c r="A71" s="40">
        <v>55</v>
      </c>
      <c r="B71" s="42"/>
      <c r="C71" s="57" t="s">
        <v>751</v>
      </c>
      <c r="D71" s="41" t="s">
        <v>293</v>
      </c>
      <c r="E71" s="43">
        <v>1.5</v>
      </c>
      <c r="F71" s="7"/>
      <c r="G71" s="7"/>
      <c r="H71" s="7"/>
      <c r="I71" s="7"/>
      <c r="J71" s="7"/>
      <c r="K71" s="7">
        <f t="shared" ref="K71:K77" si="24">SUM(H71:J71)</f>
        <v>0</v>
      </c>
      <c r="L71" s="7">
        <f t="shared" ref="L71:L77" si="25">ROUND(E71*F71,2)</f>
        <v>0</v>
      </c>
      <c r="M71" s="7">
        <f t="shared" ref="M71:M77" si="26">ROUND(E71*H71,2)</f>
        <v>0</v>
      </c>
      <c r="N71" s="7">
        <f t="shared" ref="N71:N77" si="27">ROUND(E71*I71,2)</f>
        <v>0</v>
      </c>
      <c r="O71" s="7">
        <f t="shared" ref="O71:O77" si="28">ROUND(E71*J71,2)</f>
        <v>0</v>
      </c>
      <c r="P71" s="7">
        <f t="shared" ref="P71:P77" si="29">SUM(M71:O71)</f>
        <v>0</v>
      </c>
    </row>
    <row r="72" spans="1:20">
      <c r="A72" s="40">
        <v>56</v>
      </c>
      <c r="B72" s="42"/>
      <c r="C72" s="57" t="s">
        <v>752</v>
      </c>
      <c r="D72" s="41" t="s">
        <v>57</v>
      </c>
      <c r="E72" s="43">
        <v>1</v>
      </c>
      <c r="F72" s="7"/>
      <c r="G72" s="7"/>
      <c r="H72" s="7"/>
      <c r="I72" s="7"/>
      <c r="J72" s="7"/>
      <c r="K72" s="7">
        <f t="shared" ref="K72:K73" si="30">SUM(H72:J72)</f>
        <v>0</v>
      </c>
      <c r="L72" s="7">
        <f t="shared" ref="L72:L73" si="31">ROUND(E72*F72,2)</f>
        <v>0</v>
      </c>
      <c r="M72" s="7">
        <f t="shared" ref="M72:M73" si="32">ROUND(E72*H72,2)</f>
        <v>0</v>
      </c>
      <c r="N72" s="7">
        <f t="shared" ref="N72:N73" si="33">ROUND(E72*I72,2)</f>
        <v>0</v>
      </c>
      <c r="O72" s="7">
        <f t="shared" ref="O72:O73" si="34">ROUND(E72*J72,2)</f>
        <v>0</v>
      </c>
      <c r="P72" s="7">
        <f t="shared" ref="P72:P73" si="35">SUM(M72:O72)</f>
        <v>0</v>
      </c>
    </row>
    <row r="73" spans="1:20">
      <c r="A73" s="40">
        <v>57</v>
      </c>
      <c r="B73" s="42"/>
      <c r="C73" s="57" t="s">
        <v>753</v>
      </c>
      <c r="D73" s="41" t="s">
        <v>57</v>
      </c>
      <c r="E73" s="43">
        <v>1</v>
      </c>
      <c r="F73" s="7"/>
      <c r="G73" s="7"/>
      <c r="H73" s="7"/>
      <c r="I73" s="7"/>
      <c r="J73" s="7"/>
      <c r="K73" s="7">
        <f t="shared" si="30"/>
        <v>0</v>
      </c>
      <c r="L73" s="7">
        <f t="shared" si="31"/>
        <v>0</v>
      </c>
      <c r="M73" s="7">
        <f t="shared" si="32"/>
        <v>0</v>
      </c>
      <c r="N73" s="7">
        <f t="shared" si="33"/>
        <v>0</v>
      </c>
      <c r="O73" s="7">
        <f t="shared" si="34"/>
        <v>0</v>
      </c>
      <c r="P73" s="7">
        <f t="shared" si="35"/>
        <v>0</v>
      </c>
    </row>
    <row r="74" spans="1:20">
      <c r="A74" s="40">
        <v>58</v>
      </c>
      <c r="B74" s="42"/>
      <c r="C74" s="57" t="s">
        <v>339</v>
      </c>
      <c r="D74" s="41" t="s">
        <v>53</v>
      </c>
      <c r="E74" s="43">
        <v>159.4</v>
      </c>
      <c r="F74" s="7"/>
      <c r="G74" s="7"/>
      <c r="H74" s="7"/>
      <c r="I74" s="7"/>
      <c r="J74" s="7"/>
      <c r="K74" s="7">
        <f t="shared" si="24"/>
        <v>0</v>
      </c>
      <c r="L74" s="7">
        <f t="shared" si="25"/>
        <v>0</v>
      </c>
      <c r="M74" s="7">
        <f t="shared" si="26"/>
        <v>0</v>
      </c>
      <c r="N74" s="7">
        <f t="shared" si="27"/>
        <v>0</v>
      </c>
      <c r="O74" s="7">
        <f t="shared" si="28"/>
        <v>0</v>
      </c>
      <c r="P74" s="7">
        <f t="shared" si="29"/>
        <v>0</v>
      </c>
    </row>
    <row r="75" spans="1:20">
      <c r="A75" s="40">
        <v>59</v>
      </c>
      <c r="B75" s="42"/>
      <c r="C75" s="57" t="s">
        <v>327</v>
      </c>
      <c r="D75" s="41" t="s">
        <v>53</v>
      </c>
      <c r="E75" s="43">
        <v>159.4</v>
      </c>
      <c r="F75" s="7"/>
      <c r="G75" s="7"/>
      <c r="H75" s="7"/>
      <c r="I75" s="7"/>
      <c r="J75" s="7"/>
      <c r="K75" s="7">
        <f t="shared" si="24"/>
        <v>0</v>
      </c>
      <c r="L75" s="7">
        <f t="shared" si="25"/>
        <v>0</v>
      </c>
      <c r="M75" s="7">
        <f t="shared" si="26"/>
        <v>0</v>
      </c>
      <c r="N75" s="7">
        <f t="shared" si="27"/>
        <v>0</v>
      </c>
      <c r="O75" s="7">
        <f t="shared" si="28"/>
        <v>0</v>
      </c>
      <c r="P75" s="7">
        <f t="shared" si="29"/>
        <v>0</v>
      </c>
    </row>
    <row r="76" spans="1:20">
      <c r="A76" s="40">
        <v>60</v>
      </c>
      <c r="B76" s="42"/>
      <c r="C76" s="57" t="s">
        <v>340</v>
      </c>
      <c r="D76" s="41" t="s">
        <v>53</v>
      </c>
      <c r="E76" s="43">
        <v>159.4</v>
      </c>
      <c r="F76" s="7"/>
      <c r="G76" s="7"/>
      <c r="H76" s="7"/>
      <c r="I76" s="7"/>
      <c r="J76" s="7"/>
      <c r="K76" s="7">
        <f t="shared" si="24"/>
        <v>0</v>
      </c>
      <c r="L76" s="7">
        <f t="shared" si="25"/>
        <v>0</v>
      </c>
      <c r="M76" s="7">
        <f t="shared" si="26"/>
        <v>0</v>
      </c>
      <c r="N76" s="7">
        <f t="shared" si="27"/>
        <v>0</v>
      </c>
      <c r="O76" s="7">
        <f t="shared" si="28"/>
        <v>0</v>
      </c>
      <c r="P76" s="7">
        <f t="shared" si="29"/>
        <v>0</v>
      </c>
    </row>
    <row r="77" spans="1:20">
      <c r="A77" s="40">
        <v>61</v>
      </c>
      <c r="B77" s="42"/>
      <c r="C77" s="57" t="s">
        <v>328</v>
      </c>
      <c r="D77" s="41" t="s">
        <v>57</v>
      </c>
      <c r="E77" s="43">
        <v>1</v>
      </c>
      <c r="F77" s="7"/>
      <c r="G77" s="7"/>
      <c r="H77" s="7"/>
      <c r="I77" s="7"/>
      <c r="J77" s="7"/>
      <c r="K77" s="7">
        <f t="shared" si="24"/>
        <v>0</v>
      </c>
      <c r="L77" s="7">
        <f t="shared" si="25"/>
        <v>0</v>
      </c>
      <c r="M77" s="7">
        <f t="shared" si="26"/>
        <v>0</v>
      </c>
      <c r="N77" s="7">
        <f t="shared" si="27"/>
        <v>0</v>
      </c>
      <c r="O77" s="7">
        <f t="shared" si="28"/>
        <v>0</v>
      </c>
      <c r="P77" s="7">
        <f t="shared" si="29"/>
        <v>0</v>
      </c>
    </row>
    <row r="78" spans="1:20">
      <c r="A78" s="151"/>
      <c r="B78" s="151"/>
      <c r="C78" s="151"/>
      <c r="D78" s="151"/>
      <c r="E78" s="151"/>
      <c r="F78" s="151"/>
      <c r="G78" s="151"/>
      <c r="H78" s="151"/>
      <c r="I78" s="151"/>
      <c r="J78" s="151"/>
      <c r="K78" s="151"/>
      <c r="L78" s="151"/>
      <c r="M78" s="151"/>
      <c r="N78" s="151"/>
      <c r="O78" s="151"/>
      <c r="P78" s="151"/>
      <c r="T78" s="58"/>
    </row>
    <row r="79" spans="1:20">
      <c r="A79" s="152" t="s">
        <v>44</v>
      </c>
      <c r="B79" s="152"/>
      <c r="C79" s="152"/>
      <c r="D79" s="152"/>
      <c r="E79" s="152"/>
      <c r="F79" s="152"/>
      <c r="G79" s="152"/>
      <c r="H79" s="152"/>
      <c r="I79" s="152"/>
      <c r="J79" s="152"/>
      <c r="K79" s="13"/>
      <c r="L79" s="8">
        <f>SUM(L17:L78)</f>
        <v>0</v>
      </c>
      <c r="M79" s="8">
        <f>SUM(M17:M78)</f>
        <v>0</v>
      </c>
      <c r="N79" s="8">
        <f>SUM(N17:N78)</f>
        <v>0</v>
      </c>
      <c r="O79" s="8">
        <f>SUM(O17:O78)</f>
        <v>0</v>
      </c>
      <c r="P79" s="8">
        <f>SUM(P17:P78)</f>
        <v>0</v>
      </c>
      <c r="T79" s="58"/>
    </row>
    <row r="80" spans="1:20">
      <c r="A80" s="9"/>
      <c r="B80" s="9"/>
      <c r="C80" s="9"/>
      <c r="D80" s="9"/>
      <c r="E80" s="9"/>
      <c r="F80" s="9"/>
      <c r="G80" s="9"/>
      <c r="H80" s="9"/>
      <c r="I80" s="9"/>
      <c r="J80" s="9"/>
      <c r="K80" s="10"/>
      <c r="L80" s="11"/>
      <c r="M80" s="11"/>
      <c r="N80" s="11"/>
      <c r="O80" s="11"/>
      <c r="P80" s="12"/>
    </row>
    <row r="81" spans="1:20">
      <c r="A81" s="25" t="str">
        <f>KT!A24</f>
        <v xml:space="preserve">Sastādīja: </v>
      </c>
      <c r="C81" s="26"/>
      <c r="D81" s="26" t="str">
        <f>KT!C28</f>
        <v>2024. gada ____________</v>
      </c>
      <c r="E81" s="26"/>
      <c r="F81" s="26"/>
      <c r="G81" s="26"/>
      <c r="H81" s="26"/>
      <c r="T81" s="58"/>
    </row>
    <row r="82" spans="1:20">
      <c r="A82" s="25" t="s">
        <v>39</v>
      </c>
      <c r="C82" s="26"/>
      <c r="D82" s="26"/>
      <c r="E82" s="26"/>
      <c r="F82" s="26"/>
      <c r="G82" s="26"/>
      <c r="H82" s="26"/>
    </row>
    <row r="83" spans="1:20">
      <c r="A83" s="25"/>
      <c r="C83" s="26"/>
      <c r="D83" s="26"/>
      <c r="E83" s="26"/>
      <c r="F83" s="26"/>
      <c r="G83" s="26"/>
      <c r="H83" s="26"/>
    </row>
    <row r="84" spans="1:20">
      <c r="A84" s="27"/>
      <c r="C84" s="26"/>
      <c r="D84" s="26"/>
      <c r="E84" s="26"/>
      <c r="F84" s="26"/>
      <c r="G84" s="26"/>
      <c r="H84" s="26"/>
    </row>
    <row r="85" spans="1:20">
      <c r="A85" s="25" t="str">
        <f>KT!A28</f>
        <v xml:space="preserve">Pārbaudīja: </v>
      </c>
      <c r="C85" s="26"/>
      <c r="D85" s="26" t="str">
        <f>KT!C28</f>
        <v>2024. gada ____________</v>
      </c>
      <c r="E85" s="26"/>
      <c r="F85" s="26"/>
      <c r="G85" s="26"/>
      <c r="H85" s="26"/>
    </row>
    <row r="86" spans="1:20">
      <c r="A86" s="25" t="s">
        <v>40</v>
      </c>
      <c r="C86" s="26"/>
      <c r="D86" s="26"/>
      <c r="E86" s="26"/>
      <c r="F86" s="26"/>
      <c r="G86" s="26"/>
      <c r="H86" s="26"/>
    </row>
    <row r="87" spans="1:20">
      <c r="A87" s="25" t="str">
        <f>KT!A30</f>
        <v>Sertifikāta Nr.:</v>
      </c>
      <c r="C87" s="26"/>
      <c r="D87" s="26"/>
      <c r="E87" s="26"/>
      <c r="F87" s="26"/>
      <c r="G87" s="26"/>
      <c r="H87" s="26"/>
    </row>
    <row r="88" spans="1:20">
      <c r="B88" s="28"/>
      <c r="C88" s="26"/>
      <c r="D88" s="26"/>
      <c r="E88" s="26"/>
      <c r="F88" s="26"/>
      <c r="G88" s="26"/>
      <c r="H88" s="26"/>
    </row>
    <row r="89" spans="1:20">
      <c r="B89" s="29"/>
      <c r="C89" s="30"/>
      <c r="D89" s="29"/>
      <c r="F89" s="30"/>
      <c r="H89" s="26"/>
    </row>
  </sheetData>
  <autoFilter ref="A14:P77">
    <filterColumn colId="5" showButton="0"/>
    <filterColumn colId="6" showButton="0"/>
    <filterColumn colId="7" showButton="0"/>
    <filterColumn colId="8" showButton="0"/>
    <filterColumn colId="9" showButton="0"/>
    <filterColumn colId="11" showButton="0"/>
    <filterColumn colId="12" showButton="0"/>
    <filterColumn colId="13" showButton="0"/>
    <filterColumn colId="14" showButton="0"/>
  </autoFilter>
  <mergeCells count="15">
    <mergeCell ref="A78:P78"/>
    <mergeCell ref="A79:J79"/>
    <mergeCell ref="A16:P16"/>
    <mergeCell ref="A57:P57"/>
    <mergeCell ref="A2:P2"/>
    <mergeCell ref="A3:P3"/>
    <mergeCell ref="A4:P4"/>
    <mergeCell ref="M11:N11"/>
    <mergeCell ref="A14:A15"/>
    <mergeCell ref="B14:B15"/>
    <mergeCell ref="C14:C15"/>
    <mergeCell ref="D14:D15"/>
    <mergeCell ref="E14:E15"/>
    <mergeCell ref="F14:K14"/>
    <mergeCell ref="L14:P14"/>
  </mergeCells>
  <phoneticPr fontId="115" type="noConversion"/>
  <pageMargins left="0.7" right="0.7" top="0.75" bottom="0.75" header="0.3" footer="0.3"/>
  <pageSetup paperSize="9" scale="5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215"/>
  <sheetViews>
    <sheetView view="pageBreakPreview" topLeftCell="A148" zoomScale="85" zoomScaleNormal="85" zoomScaleSheetLayoutView="85" workbookViewId="0">
      <selection activeCell="D161" sqref="D161"/>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8" width="9.5703125" style="3" customWidth="1"/>
    <col min="9" max="9" width="10.42578125" style="3" customWidth="1"/>
    <col min="10" max="10" width="9.5703125" style="3" customWidth="1"/>
    <col min="11" max="11" width="10.140625" style="3" customWidth="1"/>
    <col min="12" max="16" width="14.85546875" style="3" customWidth="1"/>
    <col min="17" max="16384" width="9.140625" style="3"/>
  </cols>
  <sheetData>
    <row r="2" spans="1:16">
      <c r="A2" s="158" t="s">
        <v>598</v>
      </c>
      <c r="B2" s="158"/>
      <c r="C2" s="158"/>
      <c r="D2" s="158"/>
      <c r="E2" s="158"/>
      <c r="F2" s="158"/>
      <c r="G2" s="158"/>
      <c r="H2" s="158"/>
      <c r="I2" s="158"/>
      <c r="J2" s="158"/>
      <c r="K2" s="158"/>
      <c r="L2" s="158"/>
      <c r="M2" s="158"/>
      <c r="N2" s="158"/>
      <c r="O2" s="158"/>
      <c r="P2" s="158"/>
    </row>
    <row r="3" spans="1:16">
      <c r="A3" s="159" t="s">
        <v>599</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38"/>
      <c r="B5" s="38"/>
      <c r="C5" s="38"/>
      <c r="D5" s="38"/>
      <c r="E5" s="38"/>
      <c r="F5" s="38"/>
      <c r="G5" s="38"/>
      <c r="H5" s="38"/>
      <c r="I5" s="38"/>
      <c r="J5" s="38"/>
      <c r="K5" s="38"/>
      <c r="L5" s="38"/>
      <c r="M5" s="38"/>
      <c r="N5" s="38"/>
      <c r="O5" s="38"/>
      <c r="P5" s="38"/>
    </row>
    <row r="6" spans="1:16">
      <c r="A6" s="3" t="s">
        <v>10</v>
      </c>
      <c r="C6" s="5" t="str">
        <f>KT!B9</f>
        <v>Salaspils pilsētas centrālās daļas satiksmes infrastruktūras pārbūve un pilsētas galvenā laukuma izveide 1.kārta</v>
      </c>
      <c r="D6" s="5"/>
      <c r="E6" s="5"/>
    </row>
    <row r="7" spans="1:16">
      <c r="A7" s="3" t="s">
        <v>11</v>
      </c>
      <c r="C7" s="5"/>
    </row>
    <row r="8" spans="1:16">
      <c r="A8" s="3" t="s">
        <v>0</v>
      </c>
      <c r="C8" s="5" t="str">
        <f>KT!B12</f>
        <v>Līvzemes iela, Vītolu iela, Mazā vītolu iela, Rīgas iela, Salaspils</v>
      </c>
      <c r="D8" s="4"/>
      <c r="E8" s="4"/>
    </row>
    <row r="9" spans="1:16">
      <c r="A9" s="3" t="s">
        <v>1</v>
      </c>
      <c r="C9" s="5"/>
      <c r="D9" s="4"/>
      <c r="E9" s="4"/>
    </row>
    <row r="11" spans="1:16">
      <c r="A11" s="3" t="s">
        <v>47</v>
      </c>
      <c r="M11" s="160" t="s">
        <v>2</v>
      </c>
      <c r="N11" s="160"/>
      <c r="O11" s="6">
        <f>P202</f>
        <v>0</v>
      </c>
      <c r="P11" s="3" t="s">
        <v>3</v>
      </c>
    </row>
    <row r="12" spans="1:16">
      <c r="E12" s="38"/>
      <c r="N12" s="31" t="s">
        <v>45</v>
      </c>
      <c r="O12" s="3" t="str">
        <f>KT!C28</f>
        <v>2024. gada ____________</v>
      </c>
    </row>
    <row r="13" spans="1:16">
      <c r="E13" s="38"/>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39" t="s">
        <v>6</v>
      </c>
      <c r="G15" s="39" t="s">
        <v>16</v>
      </c>
      <c r="H15" s="39" t="s">
        <v>15</v>
      </c>
      <c r="I15" s="39" t="s">
        <v>17</v>
      </c>
      <c r="J15" s="39" t="s">
        <v>18</v>
      </c>
      <c r="K15" s="39" t="s">
        <v>19</v>
      </c>
      <c r="L15" s="39" t="s">
        <v>7</v>
      </c>
      <c r="M15" s="39" t="s">
        <v>15</v>
      </c>
      <c r="N15" s="39" t="s">
        <v>17</v>
      </c>
      <c r="O15" s="39" t="s">
        <v>18</v>
      </c>
      <c r="P15" s="39" t="s">
        <v>20</v>
      </c>
    </row>
    <row r="16" spans="1:16">
      <c r="A16" s="165" t="s">
        <v>343</v>
      </c>
      <c r="B16" s="165"/>
      <c r="C16" s="165"/>
      <c r="D16" s="165"/>
      <c r="E16" s="165"/>
      <c r="F16" s="165"/>
      <c r="G16" s="165"/>
      <c r="H16" s="165"/>
      <c r="I16" s="165"/>
      <c r="J16" s="165"/>
      <c r="K16" s="165"/>
      <c r="L16" s="165"/>
      <c r="M16" s="165"/>
      <c r="N16" s="165"/>
      <c r="O16" s="165"/>
      <c r="P16" s="165"/>
    </row>
    <row r="17" spans="1:16">
      <c r="A17" s="165" t="s">
        <v>342</v>
      </c>
      <c r="B17" s="165"/>
      <c r="C17" s="165"/>
      <c r="D17" s="165"/>
      <c r="E17" s="165"/>
      <c r="F17" s="165"/>
      <c r="G17" s="165"/>
      <c r="H17" s="165"/>
      <c r="I17" s="165"/>
      <c r="J17" s="165"/>
      <c r="K17" s="165"/>
      <c r="L17" s="165"/>
      <c r="M17" s="165"/>
      <c r="N17" s="165"/>
      <c r="O17" s="165"/>
      <c r="P17" s="165"/>
    </row>
    <row r="18" spans="1:16">
      <c r="A18" s="165" t="s">
        <v>344</v>
      </c>
      <c r="B18" s="165"/>
      <c r="C18" s="165"/>
      <c r="D18" s="165"/>
      <c r="E18" s="165"/>
      <c r="F18" s="165"/>
      <c r="G18" s="165"/>
      <c r="H18" s="165"/>
      <c r="I18" s="165"/>
      <c r="J18" s="165"/>
      <c r="K18" s="165"/>
      <c r="L18" s="165"/>
      <c r="M18" s="165"/>
      <c r="N18" s="165"/>
      <c r="O18" s="165"/>
      <c r="P18" s="165"/>
    </row>
    <row r="19" spans="1:16" ht="31.5">
      <c r="A19" s="40">
        <v>1</v>
      </c>
      <c r="B19" s="42"/>
      <c r="C19" s="74" t="s">
        <v>345</v>
      </c>
      <c r="D19" s="41" t="s">
        <v>294</v>
      </c>
      <c r="E19" s="43">
        <v>311.10000000000002</v>
      </c>
      <c r="F19" s="7"/>
      <c r="G19" s="7"/>
      <c r="H19" s="7"/>
      <c r="I19" s="7"/>
      <c r="J19" s="7"/>
      <c r="K19" s="7">
        <f t="shared" ref="K19:K25" si="0">SUM(H19:J19)</f>
        <v>0</v>
      </c>
      <c r="L19" s="7">
        <f t="shared" ref="L19:L25" si="1">ROUND(E19*F19,2)</f>
        <v>0</v>
      </c>
      <c r="M19" s="7">
        <f t="shared" ref="M19:M25" si="2">ROUND(E19*H19,2)</f>
        <v>0</v>
      </c>
      <c r="N19" s="7">
        <f t="shared" ref="N19:N25" si="3">ROUND(E19*I19,2)</f>
        <v>0</v>
      </c>
      <c r="O19" s="7">
        <f t="shared" ref="O19:O25" si="4">ROUND(E19*J19,2)</f>
        <v>0</v>
      </c>
      <c r="P19" s="7">
        <f t="shared" ref="P19:P25" si="5">SUM(M19:O19)</f>
        <v>0</v>
      </c>
    </row>
    <row r="20" spans="1:16" ht="31.5">
      <c r="A20" s="40">
        <v>2</v>
      </c>
      <c r="B20" s="42"/>
      <c r="C20" s="74" t="s">
        <v>346</v>
      </c>
      <c r="D20" s="41" t="s">
        <v>294</v>
      </c>
      <c r="E20" s="43">
        <v>650</v>
      </c>
      <c r="F20" s="7"/>
      <c r="G20" s="7"/>
      <c r="H20" s="7"/>
      <c r="I20" s="7"/>
      <c r="J20" s="7"/>
      <c r="K20" s="7">
        <f t="shared" si="0"/>
        <v>0</v>
      </c>
      <c r="L20" s="7">
        <f t="shared" si="1"/>
        <v>0</v>
      </c>
      <c r="M20" s="7">
        <f t="shared" si="2"/>
        <v>0</v>
      </c>
      <c r="N20" s="7">
        <f t="shared" si="3"/>
        <v>0</v>
      </c>
      <c r="O20" s="7">
        <f t="shared" si="4"/>
        <v>0</v>
      </c>
      <c r="P20" s="7">
        <f t="shared" si="5"/>
        <v>0</v>
      </c>
    </row>
    <row r="21" spans="1:16" ht="31.5">
      <c r="A21" s="40">
        <v>3</v>
      </c>
      <c r="B21" s="42"/>
      <c r="C21" s="74" t="s">
        <v>347</v>
      </c>
      <c r="D21" s="41" t="s">
        <v>294</v>
      </c>
      <c r="E21" s="43">
        <v>1936.7</v>
      </c>
      <c r="F21" s="7"/>
      <c r="G21" s="7"/>
      <c r="H21" s="7"/>
      <c r="I21" s="7"/>
      <c r="J21" s="7"/>
      <c r="K21" s="7">
        <f t="shared" si="0"/>
        <v>0</v>
      </c>
      <c r="L21" s="7">
        <f t="shared" si="1"/>
        <v>0</v>
      </c>
      <c r="M21" s="7">
        <f t="shared" si="2"/>
        <v>0</v>
      </c>
      <c r="N21" s="7">
        <f t="shared" si="3"/>
        <v>0</v>
      </c>
      <c r="O21" s="7">
        <f t="shared" si="4"/>
        <v>0</v>
      </c>
      <c r="P21" s="7">
        <f t="shared" si="5"/>
        <v>0</v>
      </c>
    </row>
    <row r="22" spans="1:16" ht="31.5">
      <c r="A22" s="40">
        <v>4</v>
      </c>
      <c r="B22" s="42"/>
      <c r="C22" s="74" t="s">
        <v>348</v>
      </c>
      <c r="D22" s="41" t="s">
        <v>294</v>
      </c>
      <c r="E22" s="43">
        <v>14.1</v>
      </c>
      <c r="F22" s="7"/>
      <c r="G22" s="7"/>
      <c r="H22" s="7"/>
      <c r="I22" s="7"/>
      <c r="J22" s="7"/>
      <c r="K22" s="7">
        <f t="shared" si="0"/>
        <v>0</v>
      </c>
      <c r="L22" s="7">
        <f t="shared" si="1"/>
        <v>0</v>
      </c>
      <c r="M22" s="7">
        <f t="shared" si="2"/>
        <v>0</v>
      </c>
      <c r="N22" s="7">
        <f t="shared" si="3"/>
        <v>0</v>
      </c>
      <c r="O22" s="7">
        <f t="shared" si="4"/>
        <v>0</v>
      </c>
      <c r="P22" s="7">
        <f t="shared" si="5"/>
        <v>0</v>
      </c>
    </row>
    <row r="23" spans="1:16" ht="31.5">
      <c r="A23" s="40">
        <v>5</v>
      </c>
      <c r="B23" s="42"/>
      <c r="C23" s="74" t="s">
        <v>349</v>
      </c>
      <c r="D23" s="41" t="s">
        <v>294</v>
      </c>
      <c r="E23" s="43">
        <v>15</v>
      </c>
      <c r="F23" s="7"/>
      <c r="G23" s="7"/>
      <c r="H23" s="7"/>
      <c r="I23" s="7"/>
      <c r="J23" s="7"/>
      <c r="K23" s="7">
        <f t="shared" si="0"/>
        <v>0</v>
      </c>
      <c r="L23" s="7">
        <f t="shared" si="1"/>
        <v>0</v>
      </c>
      <c r="M23" s="7">
        <f t="shared" si="2"/>
        <v>0</v>
      </c>
      <c r="N23" s="7">
        <f t="shared" si="3"/>
        <v>0</v>
      </c>
      <c r="O23" s="7">
        <f t="shared" si="4"/>
        <v>0</v>
      </c>
      <c r="P23" s="7">
        <f t="shared" si="5"/>
        <v>0</v>
      </c>
    </row>
    <row r="24" spans="1:16" ht="31.5">
      <c r="A24" s="40">
        <v>6</v>
      </c>
      <c r="B24" s="42"/>
      <c r="C24" s="74" t="s">
        <v>350</v>
      </c>
      <c r="D24" s="41" t="s">
        <v>53</v>
      </c>
      <c r="E24" s="43">
        <v>506.5</v>
      </c>
      <c r="F24" s="7"/>
      <c r="G24" s="7"/>
      <c r="H24" s="7"/>
      <c r="I24" s="7"/>
      <c r="J24" s="7"/>
      <c r="K24" s="7">
        <f t="shared" si="0"/>
        <v>0</v>
      </c>
      <c r="L24" s="7">
        <f t="shared" si="1"/>
        <v>0</v>
      </c>
      <c r="M24" s="7">
        <f t="shared" si="2"/>
        <v>0</v>
      </c>
      <c r="N24" s="7">
        <f t="shared" si="3"/>
        <v>0</v>
      </c>
      <c r="O24" s="7">
        <f t="shared" si="4"/>
        <v>0</v>
      </c>
      <c r="P24" s="7">
        <f t="shared" si="5"/>
        <v>0</v>
      </c>
    </row>
    <row r="25" spans="1:16" ht="31.5">
      <c r="A25" s="40">
        <v>7</v>
      </c>
      <c r="B25" s="42"/>
      <c r="C25" s="74" t="s">
        <v>351</v>
      </c>
      <c r="D25" s="41" t="s">
        <v>53</v>
      </c>
      <c r="E25" s="43">
        <v>754</v>
      </c>
      <c r="F25" s="7"/>
      <c r="G25" s="7"/>
      <c r="H25" s="7"/>
      <c r="I25" s="7"/>
      <c r="J25" s="7"/>
      <c r="K25" s="7">
        <f t="shared" si="0"/>
        <v>0</v>
      </c>
      <c r="L25" s="7">
        <f t="shared" si="1"/>
        <v>0</v>
      </c>
      <c r="M25" s="7">
        <f t="shared" si="2"/>
        <v>0</v>
      </c>
      <c r="N25" s="7">
        <f t="shared" si="3"/>
        <v>0</v>
      </c>
      <c r="O25" s="7">
        <f t="shared" si="4"/>
        <v>0</v>
      </c>
      <c r="P25" s="7">
        <f t="shared" si="5"/>
        <v>0</v>
      </c>
    </row>
    <row r="26" spans="1:16" ht="31.5">
      <c r="A26" s="40">
        <v>8</v>
      </c>
      <c r="B26" s="42"/>
      <c r="C26" s="75" t="s">
        <v>352</v>
      </c>
      <c r="D26" s="41" t="s">
        <v>60</v>
      </c>
      <c r="E26" s="43">
        <v>28</v>
      </c>
      <c r="F26" s="7"/>
      <c r="G26" s="7"/>
      <c r="H26" s="7"/>
      <c r="I26" s="7"/>
      <c r="J26" s="7"/>
      <c r="K26" s="7">
        <f>SUM(H26:J26)</f>
        <v>0</v>
      </c>
      <c r="L26" s="7">
        <f>ROUND(E26*F26,2)</f>
        <v>0</v>
      </c>
      <c r="M26" s="7">
        <f>ROUND(E26*H26,2)</f>
        <v>0</v>
      </c>
      <c r="N26" s="7">
        <f>ROUND(E26*I26,2)</f>
        <v>0</v>
      </c>
      <c r="O26" s="7">
        <f>ROUND(E26*J26,2)</f>
        <v>0</v>
      </c>
      <c r="P26" s="7">
        <f>SUM(M26:O26)</f>
        <v>0</v>
      </c>
    </row>
    <row r="27" spans="1:16" ht="31.5">
      <c r="A27" s="40">
        <v>9</v>
      </c>
      <c r="B27" s="42"/>
      <c r="C27" s="75" t="s">
        <v>354</v>
      </c>
      <c r="D27" s="41" t="s">
        <v>60</v>
      </c>
      <c r="E27" s="43">
        <v>3</v>
      </c>
      <c r="F27" s="7"/>
      <c r="G27" s="7"/>
      <c r="H27" s="7"/>
      <c r="I27" s="7"/>
      <c r="J27" s="7"/>
      <c r="K27" s="7">
        <f t="shared" ref="K27:K90" si="6">SUM(H27:J27)</f>
        <v>0</v>
      </c>
      <c r="L27" s="7">
        <f t="shared" ref="L27:L90" si="7">ROUND(E27*F27,2)</f>
        <v>0</v>
      </c>
      <c r="M27" s="7">
        <f t="shared" ref="M27:M90" si="8">ROUND(E27*H27,2)</f>
        <v>0</v>
      </c>
      <c r="N27" s="7">
        <f t="shared" ref="N27:N90" si="9">ROUND(E27*I27,2)</f>
        <v>0</v>
      </c>
      <c r="O27" s="7">
        <f t="shared" ref="O27:O90" si="10">ROUND(E27*J27,2)</f>
        <v>0</v>
      </c>
      <c r="P27" s="7">
        <f t="shared" ref="P27:P90" si="11">SUM(M27:O27)</f>
        <v>0</v>
      </c>
    </row>
    <row r="28" spans="1:16" ht="47.25">
      <c r="A28" s="40">
        <v>10</v>
      </c>
      <c r="B28" s="42"/>
      <c r="C28" s="75" t="s">
        <v>355</v>
      </c>
      <c r="D28" s="41" t="s">
        <v>53</v>
      </c>
      <c r="E28" s="43">
        <v>13.6</v>
      </c>
      <c r="F28" s="7"/>
      <c r="G28" s="7"/>
      <c r="H28" s="7"/>
      <c r="I28" s="7"/>
      <c r="J28" s="7"/>
      <c r="K28" s="7">
        <f t="shared" si="6"/>
        <v>0</v>
      </c>
      <c r="L28" s="7">
        <f t="shared" si="7"/>
        <v>0</v>
      </c>
      <c r="M28" s="7">
        <f t="shared" si="8"/>
        <v>0</v>
      </c>
      <c r="N28" s="7">
        <f t="shared" si="9"/>
        <v>0</v>
      </c>
      <c r="O28" s="7">
        <f t="shared" si="10"/>
        <v>0</v>
      </c>
      <c r="P28" s="7">
        <f t="shared" si="11"/>
        <v>0</v>
      </c>
    </row>
    <row r="29" spans="1:16" ht="47.25">
      <c r="A29" s="40">
        <v>11</v>
      </c>
      <c r="B29" s="42"/>
      <c r="C29" s="75" t="s">
        <v>357</v>
      </c>
      <c r="D29" s="41" t="s">
        <v>53</v>
      </c>
      <c r="E29" s="43">
        <v>32.72</v>
      </c>
      <c r="F29" s="7"/>
      <c r="G29" s="7"/>
      <c r="H29" s="7"/>
      <c r="I29" s="7"/>
      <c r="J29" s="7"/>
      <c r="K29" s="7">
        <f t="shared" si="6"/>
        <v>0</v>
      </c>
      <c r="L29" s="7">
        <f t="shared" si="7"/>
        <v>0</v>
      </c>
      <c r="M29" s="7">
        <f t="shared" si="8"/>
        <v>0</v>
      </c>
      <c r="N29" s="7">
        <f t="shared" si="9"/>
        <v>0</v>
      </c>
      <c r="O29" s="7">
        <f t="shared" si="10"/>
        <v>0</v>
      </c>
      <c r="P29" s="7">
        <f t="shared" si="11"/>
        <v>0</v>
      </c>
    </row>
    <row r="30" spans="1:16" ht="31.5">
      <c r="A30" s="40">
        <v>12</v>
      </c>
      <c r="B30" s="42"/>
      <c r="C30" s="75" t="s">
        <v>359</v>
      </c>
      <c r="D30" s="41" t="s">
        <v>53</v>
      </c>
      <c r="E30" s="43">
        <v>20</v>
      </c>
      <c r="F30" s="7"/>
      <c r="G30" s="7"/>
      <c r="H30" s="7"/>
      <c r="I30" s="7"/>
      <c r="J30" s="7"/>
      <c r="K30" s="7">
        <f t="shared" si="6"/>
        <v>0</v>
      </c>
      <c r="L30" s="7">
        <f t="shared" si="7"/>
        <v>0</v>
      </c>
      <c r="M30" s="7">
        <f t="shared" si="8"/>
        <v>0</v>
      </c>
      <c r="N30" s="7">
        <f t="shared" si="9"/>
        <v>0</v>
      </c>
      <c r="O30" s="7">
        <f t="shared" si="10"/>
        <v>0</v>
      </c>
      <c r="P30" s="7">
        <f t="shared" si="11"/>
        <v>0</v>
      </c>
    </row>
    <row r="31" spans="1:16" ht="31.5">
      <c r="A31" s="40">
        <v>13</v>
      </c>
      <c r="B31" s="42"/>
      <c r="C31" s="75" t="s">
        <v>360</v>
      </c>
      <c r="D31" s="41" t="s">
        <v>60</v>
      </c>
      <c r="E31" s="43">
        <v>1</v>
      </c>
      <c r="F31" s="7"/>
      <c r="G31" s="7"/>
      <c r="H31" s="7"/>
      <c r="I31" s="7"/>
      <c r="J31" s="7"/>
      <c r="K31" s="7">
        <f t="shared" si="6"/>
        <v>0</v>
      </c>
      <c r="L31" s="7">
        <f t="shared" si="7"/>
        <v>0</v>
      </c>
      <c r="M31" s="7">
        <f t="shared" si="8"/>
        <v>0</v>
      </c>
      <c r="N31" s="7">
        <f t="shared" si="9"/>
        <v>0</v>
      </c>
      <c r="O31" s="7">
        <f t="shared" si="10"/>
        <v>0</v>
      </c>
      <c r="P31" s="7">
        <f t="shared" si="11"/>
        <v>0</v>
      </c>
    </row>
    <row r="32" spans="1:16" ht="63">
      <c r="A32" s="40">
        <v>14</v>
      </c>
      <c r="B32" s="42"/>
      <c r="C32" s="75" t="s">
        <v>361</v>
      </c>
      <c r="D32" s="41" t="s">
        <v>294</v>
      </c>
      <c r="E32" s="43">
        <v>107.6</v>
      </c>
      <c r="F32" s="7"/>
      <c r="G32" s="7"/>
      <c r="H32" s="7"/>
      <c r="I32" s="7"/>
      <c r="J32" s="7"/>
      <c r="K32" s="7">
        <f t="shared" si="6"/>
        <v>0</v>
      </c>
      <c r="L32" s="7">
        <f t="shared" si="7"/>
        <v>0</v>
      </c>
      <c r="M32" s="7">
        <f t="shared" si="8"/>
        <v>0</v>
      </c>
      <c r="N32" s="7">
        <f t="shared" si="9"/>
        <v>0</v>
      </c>
      <c r="O32" s="7">
        <f t="shared" si="10"/>
        <v>0</v>
      </c>
      <c r="P32" s="7">
        <f t="shared" si="11"/>
        <v>0</v>
      </c>
    </row>
    <row r="33" spans="1:16" ht="78.75">
      <c r="A33" s="40">
        <v>15</v>
      </c>
      <c r="B33" s="42"/>
      <c r="C33" s="75" t="s">
        <v>362</v>
      </c>
      <c r="D33" s="41" t="s">
        <v>294</v>
      </c>
      <c r="E33" s="43">
        <v>15</v>
      </c>
      <c r="F33" s="7"/>
      <c r="G33" s="7"/>
      <c r="H33" s="7"/>
      <c r="I33" s="7"/>
      <c r="J33" s="7"/>
      <c r="K33" s="7">
        <f t="shared" si="6"/>
        <v>0</v>
      </c>
      <c r="L33" s="7">
        <f t="shared" si="7"/>
        <v>0</v>
      </c>
      <c r="M33" s="7">
        <f t="shared" si="8"/>
        <v>0</v>
      </c>
      <c r="N33" s="7">
        <f t="shared" si="9"/>
        <v>0</v>
      </c>
      <c r="O33" s="7">
        <f t="shared" si="10"/>
        <v>0</v>
      </c>
      <c r="P33" s="7">
        <f t="shared" si="11"/>
        <v>0</v>
      </c>
    </row>
    <row r="34" spans="1:16" ht="47.25">
      <c r="A34" s="40">
        <v>16</v>
      </c>
      <c r="B34" s="42"/>
      <c r="C34" s="75" t="s">
        <v>363</v>
      </c>
      <c r="D34" s="41" t="s">
        <v>294</v>
      </c>
      <c r="E34" s="43">
        <v>103</v>
      </c>
      <c r="F34" s="7"/>
      <c r="G34" s="7"/>
      <c r="H34" s="7"/>
      <c r="I34" s="7"/>
      <c r="J34" s="7"/>
      <c r="K34" s="7">
        <f t="shared" si="6"/>
        <v>0</v>
      </c>
      <c r="L34" s="7">
        <f t="shared" si="7"/>
        <v>0</v>
      </c>
      <c r="M34" s="7">
        <f t="shared" si="8"/>
        <v>0</v>
      </c>
      <c r="N34" s="7">
        <f t="shared" si="9"/>
        <v>0</v>
      </c>
      <c r="O34" s="7">
        <f t="shared" si="10"/>
        <v>0</v>
      </c>
      <c r="P34" s="7">
        <f t="shared" si="11"/>
        <v>0</v>
      </c>
    </row>
    <row r="35" spans="1:16" ht="31.5">
      <c r="A35" s="40">
        <v>17</v>
      </c>
      <c r="B35" s="42"/>
      <c r="C35" s="74" t="s">
        <v>364</v>
      </c>
      <c r="D35" s="41" t="s">
        <v>294</v>
      </c>
      <c r="E35" s="43">
        <v>48</v>
      </c>
      <c r="F35" s="7"/>
      <c r="G35" s="7"/>
      <c r="H35" s="7"/>
      <c r="I35" s="7"/>
      <c r="J35" s="7"/>
      <c r="K35" s="7">
        <f t="shared" si="6"/>
        <v>0</v>
      </c>
      <c r="L35" s="7">
        <f t="shared" si="7"/>
        <v>0</v>
      </c>
      <c r="M35" s="7">
        <f t="shared" si="8"/>
        <v>0</v>
      </c>
      <c r="N35" s="7">
        <f t="shared" si="9"/>
        <v>0</v>
      </c>
      <c r="O35" s="7">
        <f t="shared" si="10"/>
        <v>0</v>
      </c>
      <c r="P35" s="7">
        <f t="shared" si="11"/>
        <v>0</v>
      </c>
    </row>
    <row r="36" spans="1:16">
      <c r="A36" s="40">
        <v>18</v>
      </c>
      <c r="B36" s="42"/>
      <c r="C36" s="75" t="s">
        <v>365</v>
      </c>
      <c r="D36" s="41" t="s">
        <v>294</v>
      </c>
      <c r="E36" s="43">
        <v>47.8</v>
      </c>
      <c r="F36" s="7"/>
      <c r="G36" s="7"/>
      <c r="H36" s="7"/>
      <c r="I36" s="7"/>
      <c r="J36" s="7"/>
      <c r="K36" s="7">
        <f t="shared" si="6"/>
        <v>0</v>
      </c>
      <c r="L36" s="7">
        <f t="shared" si="7"/>
        <v>0</v>
      </c>
      <c r="M36" s="7">
        <f t="shared" si="8"/>
        <v>0</v>
      </c>
      <c r="N36" s="7">
        <f t="shared" si="9"/>
        <v>0</v>
      </c>
      <c r="O36" s="7">
        <f t="shared" si="10"/>
        <v>0</v>
      </c>
      <c r="P36" s="7">
        <f t="shared" si="11"/>
        <v>0</v>
      </c>
    </row>
    <row r="37" spans="1:16" ht="47.25">
      <c r="A37" s="40">
        <v>19</v>
      </c>
      <c r="B37" s="42"/>
      <c r="C37" s="75" t="s">
        <v>366</v>
      </c>
      <c r="D37" s="41" t="s">
        <v>294</v>
      </c>
      <c r="E37" s="43">
        <v>97</v>
      </c>
      <c r="F37" s="7"/>
      <c r="G37" s="7"/>
      <c r="H37" s="7"/>
      <c r="I37" s="7"/>
      <c r="J37" s="7"/>
      <c r="K37" s="7">
        <f t="shared" si="6"/>
        <v>0</v>
      </c>
      <c r="L37" s="7">
        <f t="shared" si="7"/>
        <v>0</v>
      </c>
      <c r="M37" s="7">
        <f t="shared" si="8"/>
        <v>0</v>
      </c>
      <c r="N37" s="7">
        <f t="shared" si="9"/>
        <v>0</v>
      </c>
      <c r="O37" s="7">
        <f t="shared" si="10"/>
        <v>0</v>
      </c>
      <c r="P37" s="7">
        <f t="shared" si="11"/>
        <v>0</v>
      </c>
    </row>
    <row r="38" spans="1:16" ht="31.5">
      <c r="A38" s="40">
        <v>20</v>
      </c>
      <c r="B38" s="42"/>
      <c r="C38" s="75" t="s">
        <v>367</v>
      </c>
      <c r="D38" s="41" t="s">
        <v>53</v>
      </c>
      <c r="E38" s="43">
        <v>23</v>
      </c>
      <c r="F38" s="7"/>
      <c r="G38" s="7"/>
      <c r="H38" s="7"/>
      <c r="I38" s="7"/>
      <c r="J38" s="7"/>
      <c r="K38" s="7">
        <f t="shared" si="6"/>
        <v>0</v>
      </c>
      <c r="L38" s="7">
        <f t="shared" si="7"/>
        <v>0</v>
      </c>
      <c r="M38" s="7">
        <f t="shared" si="8"/>
        <v>0</v>
      </c>
      <c r="N38" s="7">
        <f t="shared" si="9"/>
        <v>0</v>
      </c>
      <c r="O38" s="7">
        <f t="shared" si="10"/>
        <v>0</v>
      </c>
      <c r="P38" s="7">
        <f t="shared" si="11"/>
        <v>0</v>
      </c>
    </row>
    <row r="39" spans="1:16" ht="31.5">
      <c r="A39" s="40">
        <v>21</v>
      </c>
      <c r="B39" s="42"/>
      <c r="C39" s="75" t="s">
        <v>368</v>
      </c>
      <c r="D39" s="41" t="s">
        <v>53</v>
      </c>
      <c r="E39" s="43">
        <v>50</v>
      </c>
      <c r="F39" s="7"/>
      <c r="G39" s="7"/>
      <c r="H39" s="7"/>
      <c r="I39" s="7"/>
      <c r="J39" s="7"/>
      <c r="K39" s="7">
        <f t="shared" si="6"/>
        <v>0</v>
      </c>
      <c r="L39" s="7">
        <f t="shared" si="7"/>
        <v>0</v>
      </c>
      <c r="M39" s="7">
        <f t="shared" si="8"/>
        <v>0</v>
      </c>
      <c r="N39" s="7">
        <f t="shared" si="9"/>
        <v>0</v>
      </c>
      <c r="O39" s="7">
        <f t="shared" si="10"/>
        <v>0</v>
      </c>
      <c r="P39" s="7">
        <f t="shared" si="11"/>
        <v>0</v>
      </c>
    </row>
    <row r="40" spans="1:16" ht="31.5">
      <c r="A40" s="40">
        <v>22</v>
      </c>
      <c r="B40" s="42"/>
      <c r="C40" s="75" t="s">
        <v>369</v>
      </c>
      <c r="D40" s="41" t="s">
        <v>53</v>
      </c>
      <c r="E40" s="43">
        <v>64</v>
      </c>
      <c r="F40" s="7"/>
      <c r="G40" s="7"/>
      <c r="H40" s="7"/>
      <c r="I40" s="7"/>
      <c r="J40" s="7"/>
      <c r="K40" s="7">
        <f t="shared" si="6"/>
        <v>0</v>
      </c>
      <c r="L40" s="7">
        <f t="shared" si="7"/>
        <v>0</v>
      </c>
      <c r="M40" s="7">
        <f t="shared" si="8"/>
        <v>0</v>
      </c>
      <c r="N40" s="7">
        <f t="shared" si="9"/>
        <v>0</v>
      </c>
      <c r="O40" s="7">
        <f t="shared" si="10"/>
        <v>0</v>
      </c>
      <c r="P40" s="7">
        <f t="shared" si="11"/>
        <v>0</v>
      </c>
    </row>
    <row r="41" spans="1:16" ht="157.5">
      <c r="A41" s="40">
        <v>23</v>
      </c>
      <c r="B41" s="42"/>
      <c r="C41" s="76" t="s">
        <v>370</v>
      </c>
      <c r="D41" s="41" t="s">
        <v>60</v>
      </c>
      <c r="E41" s="43">
        <v>29</v>
      </c>
      <c r="F41" s="7"/>
      <c r="G41" s="7"/>
      <c r="H41" s="7"/>
      <c r="I41" s="7"/>
      <c r="J41" s="7"/>
      <c r="K41" s="7">
        <f t="shared" si="6"/>
        <v>0</v>
      </c>
      <c r="L41" s="7">
        <f t="shared" si="7"/>
        <v>0</v>
      </c>
      <c r="M41" s="7">
        <f t="shared" si="8"/>
        <v>0</v>
      </c>
      <c r="N41" s="7">
        <f t="shared" si="9"/>
        <v>0</v>
      </c>
      <c r="O41" s="7">
        <f t="shared" si="10"/>
        <v>0</v>
      </c>
      <c r="P41" s="7">
        <f t="shared" si="11"/>
        <v>0</v>
      </c>
    </row>
    <row r="42" spans="1:16" ht="173.25">
      <c r="A42" s="40">
        <v>24</v>
      </c>
      <c r="B42" s="42"/>
      <c r="C42" s="75" t="s">
        <v>371</v>
      </c>
      <c r="D42" s="41" t="s">
        <v>60</v>
      </c>
      <c r="E42" s="43">
        <v>29</v>
      </c>
      <c r="F42" s="7"/>
      <c r="G42" s="7"/>
      <c r="H42" s="7"/>
      <c r="I42" s="7"/>
      <c r="J42" s="7"/>
      <c r="K42" s="7">
        <f t="shared" si="6"/>
        <v>0</v>
      </c>
      <c r="L42" s="7">
        <f t="shared" si="7"/>
        <v>0</v>
      </c>
      <c r="M42" s="7">
        <f t="shared" si="8"/>
        <v>0</v>
      </c>
      <c r="N42" s="7">
        <f t="shared" si="9"/>
        <v>0</v>
      </c>
      <c r="O42" s="7">
        <f t="shared" si="10"/>
        <v>0</v>
      </c>
      <c r="P42" s="7">
        <f t="shared" si="11"/>
        <v>0</v>
      </c>
    </row>
    <row r="43" spans="1:16" ht="31.5">
      <c r="A43" s="40">
        <v>25</v>
      </c>
      <c r="B43" s="42"/>
      <c r="C43" s="76" t="s">
        <v>372</v>
      </c>
      <c r="D43" s="41" t="s">
        <v>60</v>
      </c>
      <c r="E43" s="43">
        <v>29</v>
      </c>
      <c r="F43" s="7"/>
      <c r="G43" s="7"/>
      <c r="H43" s="7"/>
      <c r="I43" s="7"/>
      <c r="J43" s="7"/>
      <c r="K43" s="7">
        <f t="shared" si="6"/>
        <v>0</v>
      </c>
      <c r="L43" s="7">
        <f t="shared" si="7"/>
        <v>0</v>
      </c>
      <c r="M43" s="7">
        <f t="shared" si="8"/>
        <v>0</v>
      </c>
      <c r="N43" s="7">
        <f t="shared" si="9"/>
        <v>0</v>
      </c>
      <c r="O43" s="7">
        <f t="shared" si="10"/>
        <v>0</v>
      </c>
      <c r="P43" s="7">
        <f t="shared" si="11"/>
        <v>0</v>
      </c>
    </row>
    <row r="44" spans="1:16" ht="110.25">
      <c r="A44" s="40">
        <v>26</v>
      </c>
      <c r="B44" s="42"/>
      <c r="C44" s="74" t="s">
        <v>373</v>
      </c>
      <c r="D44" s="41" t="s">
        <v>60</v>
      </c>
      <c r="E44" s="43">
        <v>29</v>
      </c>
      <c r="F44" s="7"/>
      <c r="G44" s="7"/>
      <c r="H44" s="7"/>
      <c r="I44" s="7"/>
      <c r="J44" s="7"/>
      <c r="K44" s="7">
        <f t="shared" si="6"/>
        <v>0</v>
      </c>
      <c r="L44" s="7">
        <f t="shared" si="7"/>
        <v>0</v>
      </c>
      <c r="M44" s="7">
        <f t="shared" si="8"/>
        <v>0</v>
      </c>
      <c r="N44" s="7">
        <f t="shared" si="9"/>
        <v>0</v>
      </c>
      <c r="O44" s="7">
        <f t="shared" si="10"/>
        <v>0</v>
      </c>
      <c r="P44" s="7">
        <f t="shared" si="11"/>
        <v>0</v>
      </c>
    </row>
    <row r="45" spans="1:16" ht="47.25">
      <c r="A45" s="40">
        <v>27</v>
      </c>
      <c r="B45" s="42"/>
      <c r="C45" s="76" t="s">
        <v>374</v>
      </c>
      <c r="D45" s="41" t="s">
        <v>60</v>
      </c>
      <c r="E45" s="43">
        <v>29</v>
      </c>
      <c r="F45" s="7"/>
      <c r="G45" s="7"/>
      <c r="H45" s="7"/>
      <c r="I45" s="7"/>
      <c r="J45" s="7"/>
      <c r="K45" s="7">
        <f t="shared" si="6"/>
        <v>0</v>
      </c>
      <c r="L45" s="7">
        <f t="shared" si="7"/>
        <v>0</v>
      </c>
      <c r="M45" s="7">
        <f t="shared" si="8"/>
        <v>0</v>
      </c>
      <c r="N45" s="7">
        <f t="shared" si="9"/>
        <v>0</v>
      </c>
      <c r="O45" s="7">
        <f t="shared" si="10"/>
        <v>0</v>
      </c>
      <c r="P45" s="7">
        <f t="shared" si="11"/>
        <v>0</v>
      </c>
    </row>
    <row r="46" spans="1:16" ht="78.75">
      <c r="A46" s="40">
        <v>28</v>
      </c>
      <c r="B46" s="42"/>
      <c r="C46" s="76" t="s">
        <v>375</v>
      </c>
      <c r="D46" s="41" t="s">
        <v>60</v>
      </c>
      <c r="E46" s="43">
        <v>29</v>
      </c>
      <c r="F46" s="7"/>
      <c r="G46" s="7"/>
      <c r="H46" s="7"/>
      <c r="I46" s="7"/>
      <c r="J46" s="7"/>
      <c r="K46" s="7">
        <f t="shared" si="6"/>
        <v>0</v>
      </c>
      <c r="L46" s="7">
        <f t="shared" si="7"/>
        <v>0</v>
      </c>
      <c r="M46" s="7">
        <f t="shared" si="8"/>
        <v>0</v>
      </c>
      <c r="N46" s="7">
        <f t="shared" si="9"/>
        <v>0</v>
      </c>
      <c r="O46" s="7">
        <f t="shared" si="10"/>
        <v>0</v>
      </c>
      <c r="P46" s="7">
        <f t="shared" si="11"/>
        <v>0</v>
      </c>
    </row>
    <row r="47" spans="1:16" ht="47.25">
      <c r="A47" s="40">
        <v>29</v>
      </c>
      <c r="B47" s="42"/>
      <c r="C47" s="75" t="s">
        <v>376</v>
      </c>
      <c r="D47" s="41" t="s">
        <v>294</v>
      </c>
      <c r="E47" s="43">
        <v>155</v>
      </c>
      <c r="F47" s="7"/>
      <c r="G47" s="7"/>
      <c r="H47" s="7"/>
      <c r="I47" s="7"/>
      <c r="J47" s="7"/>
      <c r="K47" s="7">
        <f t="shared" si="6"/>
        <v>0</v>
      </c>
      <c r="L47" s="7">
        <f t="shared" si="7"/>
        <v>0</v>
      </c>
      <c r="M47" s="7">
        <f t="shared" si="8"/>
        <v>0</v>
      </c>
      <c r="N47" s="7">
        <f t="shared" si="9"/>
        <v>0</v>
      </c>
      <c r="O47" s="7">
        <f t="shared" si="10"/>
        <v>0</v>
      </c>
      <c r="P47" s="7">
        <f t="shared" si="11"/>
        <v>0</v>
      </c>
    </row>
    <row r="48" spans="1:16" ht="32.450000000000003" customHeight="1">
      <c r="A48" s="40">
        <v>30</v>
      </c>
      <c r="B48" s="42"/>
      <c r="C48" s="75" t="s">
        <v>683</v>
      </c>
      <c r="D48" s="41" t="s">
        <v>60</v>
      </c>
      <c r="E48" s="43">
        <v>1</v>
      </c>
      <c r="F48" s="7"/>
      <c r="G48" s="7"/>
      <c r="H48" s="7"/>
      <c r="I48" s="7"/>
      <c r="J48" s="7"/>
      <c r="K48" s="7">
        <f t="shared" ref="K48:K49" si="12">SUM(H48:J48)</f>
        <v>0</v>
      </c>
      <c r="L48" s="7">
        <f t="shared" ref="L48:L49" si="13">ROUND(E48*F48,2)</f>
        <v>0</v>
      </c>
      <c r="M48" s="7">
        <f t="shared" ref="M48:M49" si="14">ROUND(E48*H48,2)</f>
        <v>0</v>
      </c>
      <c r="N48" s="7">
        <f t="shared" ref="N48:N49" si="15">ROUND(E48*I48,2)</f>
        <v>0</v>
      </c>
      <c r="O48" s="7">
        <f t="shared" ref="O48:O49" si="16">ROUND(E48*J48,2)</f>
        <v>0</v>
      </c>
      <c r="P48" s="7">
        <f t="shared" ref="P48:P49" si="17">SUM(M48:O48)</f>
        <v>0</v>
      </c>
    </row>
    <row r="49" spans="1:16" ht="48.6" customHeight="1">
      <c r="A49" s="40">
        <v>31</v>
      </c>
      <c r="B49" s="42"/>
      <c r="C49" s="75" t="s">
        <v>684</v>
      </c>
      <c r="D49" s="41" t="s">
        <v>60</v>
      </c>
      <c r="E49" s="43">
        <v>11</v>
      </c>
      <c r="F49" s="7"/>
      <c r="G49" s="7"/>
      <c r="H49" s="7"/>
      <c r="I49" s="7"/>
      <c r="J49" s="7"/>
      <c r="K49" s="7">
        <f t="shared" si="12"/>
        <v>0</v>
      </c>
      <c r="L49" s="7">
        <f t="shared" si="13"/>
        <v>0</v>
      </c>
      <c r="M49" s="7">
        <f t="shared" si="14"/>
        <v>0</v>
      </c>
      <c r="N49" s="7">
        <f t="shared" si="15"/>
        <v>0</v>
      </c>
      <c r="O49" s="7">
        <f t="shared" si="16"/>
        <v>0</v>
      </c>
      <c r="P49" s="7">
        <f t="shared" si="17"/>
        <v>0</v>
      </c>
    </row>
    <row r="50" spans="1:16">
      <c r="A50" s="40">
        <v>32</v>
      </c>
      <c r="B50" s="42"/>
      <c r="C50" s="75" t="s">
        <v>685</v>
      </c>
      <c r="D50" s="41" t="s">
        <v>53</v>
      </c>
      <c r="E50" s="43">
        <v>53.6</v>
      </c>
      <c r="F50" s="7"/>
      <c r="G50" s="7"/>
      <c r="H50" s="7"/>
      <c r="I50" s="7"/>
      <c r="J50" s="7"/>
      <c r="K50" s="7">
        <f t="shared" ref="K50" si="18">SUM(H50:J50)</f>
        <v>0</v>
      </c>
      <c r="L50" s="7">
        <f t="shared" ref="L50" si="19">ROUND(E50*F50,2)</f>
        <v>0</v>
      </c>
      <c r="M50" s="7">
        <f t="shared" ref="M50" si="20">ROUND(E50*H50,2)</f>
        <v>0</v>
      </c>
      <c r="N50" s="7">
        <f t="shared" ref="N50" si="21">ROUND(E50*I50,2)</f>
        <v>0</v>
      </c>
      <c r="O50" s="7">
        <f t="shared" ref="O50" si="22">ROUND(E50*J50,2)</f>
        <v>0</v>
      </c>
      <c r="P50" s="7">
        <f t="shared" ref="P50" si="23">SUM(M50:O50)</f>
        <v>0</v>
      </c>
    </row>
    <row r="51" spans="1:16" ht="86.25">
      <c r="A51" s="40">
        <v>33</v>
      </c>
      <c r="B51" s="42"/>
      <c r="C51" s="72" t="s">
        <v>688</v>
      </c>
      <c r="D51" s="41" t="s">
        <v>60</v>
      </c>
      <c r="E51" s="43">
        <v>3</v>
      </c>
      <c r="F51" s="7"/>
      <c r="G51" s="7"/>
      <c r="H51" s="7"/>
      <c r="I51" s="7"/>
      <c r="J51" s="7"/>
      <c r="K51" s="7">
        <f t="shared" ref="K51" si="24">SUM(H51:J51)</f>
        <v>0</v>
      </c>
      <c r="L51" s="7">
        <f t="shared" ref="L51" si="25">ROUND(E51*F51,2)</f>
        <v>0</v>
      </c>
      <c r="M51" s="7">
        <f t="shared" ref="M51" si="26">ROUND(E51*H51,2)</f>
        <v>0</v>
      </c>
      <c r="N51" s="7">
        <f t="shared" ref="N51" si="27">ROUND(E51*I51,2)</f>
        <v>0</v>
      </c>
      <c r="O51" s="7">
        <f t="shared" ref="O51" si="28">ROUND(E51*J51,2)</f>
        <v>0</v>
      </c>
      <c r="P51" s="7">
        <f t="shared" ref="P51" si="29">SUM(M51:O51)</f>
        <v>0</v>
      </c>
    </row>
    <row r="52" spans="1:16">
      <c r="A52" s="165" t="s">
        <v>377</v>
      </c>
      <c r="B52" s="165"/>
      <c r="C52" s="165"/>
      <c r="D52" s="165"/>
      <c r="E52" s="165"/>
      <c r="F52" s="165"/>
      <c r="G52" s="165"/>
      <c r="H52" s="165"/>
      <c r="I52" s="165"/>
      <c r="J52" s="165"/>
      <c r="K52" s="165"/>
      <c r="L52" s="165"/>
      <c r="M52" s="165"/>
      <c r="N52" s="165"/>
      <c r="O52" s="165"/>
      <c r="P52" s="165"/>
    </row>
    <row r="53" spans="1:16" ht="31.5">
      <c r="A53" s="40">
        <v>35</v>
      </c>
      <c r="B53" s="42"/>
      <c r="C53" s="44" t="s">
        <v>378</v>
      </c>
      <c r="D53" s="41" t="s">
        <v>50</v>
      </c>
      <c r="E53" s="43">
        <v>2963.35</v>
      </c>
      <c r="F53" s="7"/>
      <c r="G53" s="7"/>
      <c r="H53" s="7"/>
      <c r="I53" s="7"/>
      <c r="J53" s="7"/>
      <c r="K53" s="7">
        <f t="shared" si="6"/>
        <v>0</v>
      </c>
      <c r="L53" s="7">
        <f t="shared" si="7"/>
        <v>0</v>
      </c>
      <c r="M53" s="7">
        <f t="shared" si="8"/>
        <v>0</v>
      </c>
      <c r="N53" s="7">
        <f t="shared" si="9"/>
        <v>0</v>
      </c>
      <c r="O53" s="7">
        <f t="shared" si="10"/>
        <v>0</v>
      </c>
      <c r="P53" s="7">
        <f t="shared" si="11"/>
        <v>0</v>
      </c>
    </row>
    <row r="54" spans="1:16">
      <c r="A54" s="40">
        <v>36</v>
      </c>
      <c r="B54" s="42"/>
      <c r="C54" s="44" t="s">
        <v>379</v>
      </c>
      <c r="D54" s="41" t="s">
        <v>50</v>
      </c>
      <c r="E54" s="43">
        <v>456.45</v>
      </c>
      <c r="F54" s="7"/>
      <c r="G54" s="7"/>
      <c r="H54" s="7"/>
      <c r="I54" s="7"/>
      <c r="J54" s="7"/>
      <c r="K54" s="7">
        <f t="shared" si="6"/>
        <v>0</v>
      </c>
      <c r="L54" s="7">
        <f t="shared" si="7"/>
        <v>0</v>
      </c>
      <c r="M54" s="7">
        <f t="shared" si="8"/>
        <v>0</v>
      </c>
      <c r="N54" s="7">
        <f t="shared" si="9"/>
        <v>0</v>
      </c>
      <c r="O54" s="7">
        <f t="shared" si="10"/>
        <v>0</v>
      </c>
      <c r="P54" s="7">
        <f t="shared" si="11"/>
        <v>0</v>
      </c>
    </row>
    <row r="55" spans="1:16" ht="31.5">
      <c r="A55" s="40">
        <v>37</v>
      </c>
      <c r="B55" s="42"/>
      <c r="C55" s="44" t="s">
        <v>380</v>
      </c>
      <c r="D55" s="41" t="s">
        <v>294</v>
      </c>
      <c r="E55" s="43">
        <v>5675.1</v>
      </c>
      <c r="F55" s="7"/>
      <c r="G55" s="7"/>
      <c r="H55" s="7"/>
      <c r="I55" s="7"/>
      <c r="J55" s="7"/>
      <c r="K55" s="7">
        <f t="shared" si="6"/>
        <v>0</v>
      </c>
      <c r="L55" s="7">
        <f t="shared" si="7"/>
        <v>0</v>
      </c>
      <c r="M55" s="7">
        <f t="shared" si="8"/>
        <v>0</v>
      </c>
      <c r="N55" s="7">
        <f t="shared" si="9"/>
        <v>0</v>
      </c>
      <c r="O55" s="7">
        <f t="shared" si="10"/>
        <v>0</v>
      </c>
      <c r="P55" s="7">
        <f t="shared" si="11"/>
        <v>0</v>
      </c>
    </row>
    <row r="56" spans="1:16" ht="31.5">
      <c r="A56" s="40">
        <v>38</v>
      </c>
      <c r="B56" s="42"/>
      <c r="C56" s="44" t="s">
        <v>381</v>
      </c>
      <c r="D56" s="41" t="s">
        <v>294</v>
      </c>
      <c r="E56" s="43">
        <v>1450</v>
      </c>
      <c r="F56" s="7"/>
      <c r="G56" s="7"/>
      <c r="H56" s="7"/>
      <c r="I56" s="7"/>
      <c r="J56" s="7"/>
      <c r="K56" s="7">
        <f t="shared" si="6"/>
        <v>0</v>
      </c>
      <c r="L56" s="7">
        <f t="shared" si="7"/>
        <v>0</v>
      </c>
      <c r="M56" s="7">
        <f t="shared" si="8"/>
        <v>0</v>
      </c>
      <c r="N56" s="7">
        <f t="shared" si="9"/>
        <v>0</v>
      </c>
      <c r="O56" s="7">
        <f t="shared" si="10"/>
        <v>0</v>
      </c>
      <c r="P56" s="7">
        <f t="shared" si="11"/>
        <v>0</v>
      </c>
    </row>
    <row r="57" spans="1:16">
      <c r="A57" s="165" t="s">
        <v>382</v>
      </c>
      <c r="B57" s="165"/>
      <c r="C57" s="165"/>
      <c r="D57" s="165"/>
      <c r="E57" s="165"/>
      <c r="F57" s="165"/>
      <c r="G57" s="165"/>
      <c r="H57" s="165"/>
      <c r="I57" s="165"/>
      <c r="J57" s="165"/>
      <c r="K57" s="165"/>
      <c r="L57" s="165"/>
      <c r="M57" s="165"/>
      <c r="N57" s="165"/>
      <c r="O57" s="165"/>
      <c r="P57" s="165"/>
    </row>
    <row r="58" spans="1:16" ht="31.5">
      <c r="A58" s="40">
        <v>40</v>
      </c>
      <c r="B58" s="42"/>
      <c r="C58" s="44" t="s">
        <v>383</v>
      </c>
      <c r="D58" s="41" t="s">
        <v>50</v>
      </c>
      <c r="E58" s="43">
        <v>1441.1</v>
      </c>
      <c r="F58" s="7"/>
      <c r="G58" s="7"/>
      <c r="H58" s="7"/>
      <c r="I58" s="7"/>
      <c r="J58" s="7"/>
      <c r="K58" s="7">
        <f t="shared" si="6"/>
        <v>0</v>
      </c>
      <c r="L58" s="7">
        <f t="shared" si="7"/>
        <v>0</v>
      </c>
      <c r="M58" s="7">
        <f t="shared" si="8"/>
        <v>0</v>
      </c>
      <c r="N58" s="7">
        <f t="shared" si="9"/>
        <v>0</v>
      </c>
      <c r="O58" s="7">
        <f t="shared" si="10"/>
        <v>0</v>
      </c>
      <c r="P58" s="7">
        <f t="shared" si="11"/>
        <v>0</v>
      </c>
    </row>
    <row r="59" spans="1:16" ht="31.5">
      <c r="A59" s="40">
        <v>41</v>
      </c>
      <c r="B59" s="42"/>
      <c r="C59" s="44" t="s">
        <v>384</v>
      </c>
      <c r="D59" s="41" t="s">
        <v>50</v>
      </c>
      <c r="E59" s="43">
        <v>835.38</v>
      </c>
      <c r="F59" s="7"/>
      <c r="G59" s="7"/>
      <c r="H59" s="7"/>
      <c r="I59" s="7"/>
      <c r="J59" s="7"/>
      <c r="K59" s="7">
        <f t="shared" si="6"/>
        <v>0</v>
      </c>
      <c r="L59" s="7">
        <f t="shared" si="7"/>
        <v>0</v>
      </c>
      <c r="M59" s="7">
        <f t="shared" si="8"/>
        <v>0</v>
      </c>
      <c r="N59" s="7">
        <f t="shared" si="9"/>
        <v>0</v>
      </c>
      <c r="O59" s="7">
        <f t="shared" si="10"/>
        <v>0</v>
      </c>
      <c r="P59" s="7">
        <f t="shared" si="11"/>
        <v>0</v>
      </c>
    </row>
    <row r="60" spans="1:16">
      <c r="A60" s="40">
        <v>42</v>
      </c>
      <c r="B60" s="42"/>
      <c r="C60" s="44" t="s">
        <v>385</v>
      </c>
      <c r="D60" s="41" t="s">
        <v>50</v>
      </c>
      <c r="E60" s="43">
        <v>79.900000000000006</v>
      </c>
      <c r="F60" s="7"/>
      <c r="G60" s="7"/>
      <c r="H60" s="7"/>
      <c r="I60" s="7"/>
      <c r="J60" s="7"/>
      <c r="K60" s="7">
        <f t="shared" si="6"/>
        <v>0</v>
      </c>
      <c r="L60" s="7">
        <f t="shared" si="7"/>
        <v>0</v>
      </c>
      <c r="M60" s="7">
        <f t="shared" si="8"/>
        <v>0</v>
      </c>
      <c r="N60" s="7">
        <f t="shared" si="9"/>
        <v>0</v>
      </c>
      <c r="O60" s="7">
        <f t="shared" si="10"/>
        <v>0</v>
      </c>
      <c r="P60" s="7">
        <f t="shared" si="11"/>
        <v>0</v>
      </c>
    </row>
    <row r="61" spans="1:16">
      <c r="A61" s="40">
        <v>43</v>
      </c>
      <c r="B61" s="42"/>
      <c r="C61" s="44" t="s">
        <v>386</v>
      </c>
      <c r="D61" s="41" t="s">
        <v>50</v>
      </c>
      <c r="E61" s="43">
        <v>62.6</v>
      </c>
      <c r="F61" s="7"/>
      <c r="G61" s="7"/>
      <c r="H61" s="7"/>
      <c r="I61" s="7"/>
      <c r="J61" s="7"/>
      <c r="K61" s="7">
        <f t="shared" si="6"/>
        <v>0</v>
      </c>
      <c r="L61" s="7">
        <f t="shared" si="7"/>
        <v>0</v>
      </c>
      <c r="M61" s="7">
        <f t="shared" si="8"/>
        <v>0</v>
      </c>
      <c r="N61" s="7">
        <f t="shared" si="9"/>
        <v>0</v>
      </c>
      <c r="O61" s="7">
        <f t="shared" si="10"/>
        <v>0</v>
      </c>
      <c r="P61" s="7">
        <f t="shared" si="11"/>
        <v>0</v>
      </c>
    </row>
    <row r="62" spans="1:16" ht="31.5">
      <c r="A62" s="40">
        <v>44</v>
      </c>
      <c r="B62" s="42"/>
      <c r="C62" s="44" t="s">
        <v>387</v>
      </c>
      <c r="D62" s="41" t="s">
        <v>50</v>
      </c>
      <c r="E62" s="43">
        <v>386.8</v>
      </c>
      <c r="F62" s="7"/>
      <c r="G62" s="7"/>
      <c r="H62" s="7"/>
      <c r="I62" s="7"/>
      <c r="J62" s="7"/>
      <c r="K62" s="7">
        <f t="shared" si="6"/>
        <v>0</v>
      </c>
      <c r="L62" s="7">
        <f t="shared" si="7"/>
        <v>0</v>
      </c>
      <c r="M62" s="7">
        <f t="shared" si="8"/>
        <v>0</v>
      </c>
      <c r="N62" s="7">
        <f t="shared" si="9"/>
        <v>0</v>
      </c>
      <c r="O62" s="7">
        <f t="shared" si="10"/>
        <v>0</v>
      </c>
      <c r="P62" s="7">
        <f t="shared" si="11"/>
        <v>0</v>
      </c>
    </row>
    <row r="63" spans="1:16" ht="31.5">
      <c r="A63" s="40">
        <v>45</v>
      </c>
      <c r="B63" s="42"/>
      <c r="C63" s="44" t="s">
        <v>388</v>
      </c>
      <c r="D63" s="41" t="s">
        <v>50</v>
      </c>
      <c r="E63" s="43">
        <v>1.7</v>
      </c>
      <c r="F63" s="7"/>
      <c r="G63" s="7"/>
      <c r="H63" s="7"/>
      <c r="I63" s="7"/>
      <c r="J63" s="7"/>
      <c r="K63" s="7">
        <f t="shared" si="6"/>
        <v>0</v>
      </c>
      <c r="L63" s="7">
        <f t="shared" si="7"/>
        <v>0</v>
      </c>
      <c r="M63" s="7">
        <f t="shared" si="8"/>
        <v>0</v>
      </c>
      <c r="N63" s="7">
        <f t="shared" si="9"/>
        <v>0</v>
      </c>
      <c r="O63" s="7">
        <f t="shared" si="10"/>
        <v>0</v>
      </c>
      <c r="P63" s="7">
        <f t="shared" si="11"/>
        <v>0</v>
      </c>
    </row>
    <row r="64" spans="1:16" ht="31.5">
      <c r="A64" s="40">
        <v>46</v>
      </c>
      <c r="B64" s="42"/>
      <c r="C64" s="44" t="s">
        <v>389</v>
      </c>
      <c r="D64" s="41" t="s">
        <v>50</v>
      </c>
      <c r="E64" s="43">
        <v>3.5</v>
      </c>
      <c r="F64" s="7"/>
      <c r="G64" s="7"/>
      <c r="H64" s="7"/>
      <c r="I64" s="7"/>
      <c r="J64" s="7"/>
      <c r="K64" s="7">
        <f t="shared" si="6"/>
        <v>0</v>
      </c>
      <c r="L64" s="7">
        <f t="shared" si="7"/>
        <v>0</v>
      </c>
      <c r="M64" s="7">
        <f t="shared" si="8"/>
        <v>0</v>
      </c>
      <c r="N64" s="7">
        <f t="shared" si="9"/>
        <v>0</v>
      </c>
      <c r="O64" s="7">
        <f t="shared" si="10"/>
        <v>0</v>
      </c>
      <c r="P64" s="7">
        <f t="shared" si="11"/>
        <v>0</v>
      </c>
    </row>
    <row r="65" spans="1:16" ht="31.5">
      <c r="A65" s="40">
        <v>47</v>
      </c>
      <c r="B65" s="42"/>
      <c r="C65" s="44" t="s">
        <v>390</v>
      </c>
      <c r="D65" s="41" t="s">
        <v>50</v>
      </c>
      <c r="E65" s="43">
        <v>400.5</v>
      </c>
      <c r="F65" s="7"/>
      <c r="G65" s="7"/>
      <c r="H65" s="7"/>
      <c r="I65" s="7"/>
      <c r="J65" s="7"/>
      <c r="K65" s="7">
        <f t="shared" si="6"/>
        <v>0</v>
      </c>
      <c r="L65" s="7">
        <f t="shared" si="7"/>
        <v>0</v>
      </c>
      <c r="M65" s="7">
        <f t="shared" si="8"/>
        <v>0</v>
      </c>
      <c r="N65" s="7">
        <f t="shared" si="9"/>
        <v>0</v>
      </c>
      <c r="O65" s="7">
        <f t="shared" si="10"/>
        <v>0</v>
      </c>
      <c r="P65" s="7">
        <f t="shared" si="11"/>
        <v>0</v>
      </c>
    </row>
    <row r="66" spans="1:16" ht="31.5">
      <c r="A66" s="40">
        <v>48</v>
      </c>
      <c r="B66" s="42"/>
      <c r="C66" s="115" t="s">
        <v>1011</v>
      </c>
      <c r="D66" s="114" t="s">
        <v>50</v>
      </c>
      <c r="E66" s="116">
        <v>234.8</v>
      </c>
      <c r="F66" s="7"/>
      <c r="G66" s="7"/>
      <c r="H66" s="7"/>
      <c r="I66" s="7"/>
      <c r="J66" s="7"/>
      <c r="K66" s="7">
        <f t="shared" si="6"/>
        <v>0</v>
      </c>
      <c r="L66" s="7">
        <f t="shared" si="7"/>
        <v>0</v>
      </c>
      <c r="M66" s="7">
        <f t="shared" si="8"/>
        <v>0</v>
      </c>
      <c r="N66" s="7">
        <f t="shared" si="9"/>
        <v>0</v>
      </c>
      <c r="O66" s="7">
        <f t="shared" si="10"/>
        <v>0</v>
      </c>
      <c r="P66" s="7">
        <f t="shared" si="11"/>
        <v>0</v>
      </c>
    </row>
    <row r="67" spans="1:16" ht="31.5">
      <c r="A67" s="40">
        <v>49</v>
      </c>
      <c r="B67" s="42"/>
      <c r="C67" s="44" t="s">
        <v>391</v>
      </c>
      <c r="D67" s="41" t="s">
        <v>50</v>
      </c>
      <c r="E67" s="43">
        <v>161.1</v>
      </c>
      <c r="F67" s="7"/>
      <c r="G67" s="7"/>
      <c r="H67" s="7"/>
      <c r="I67" s="7"/>
      <c r="J67" s="7"/>
      <c r="K67" s="7">
        <f t="shared" si="6"/>
        <v>0</v>
      </c>
      <c r="L67" s="7">
        <f t="shared" si="7"/>
        <v>0</v>
      </c>
      <c r="M67" s="7">
        <f t="shared" si="8"/>
        <v>0</v>
      </c>
      <c r="N67" s="7">
        <f t="shared" si="9"/>
        <v>0</v>
      </c>
      <c r="O67" s="7">
        <f t="shared" si="10"/>
        <v>0</v>
      </c>
      <c r="P67" s="7">
        <f t="shared" si="11"/>
        <v>0</v>
      </c>
    </row>
    <row r="68" spans="1:16" ht="31.5">
      <c r="A68" s="40">
        <v>50</v>
      </c>
      <c r="B68" s="42"/>
      <c r="C68" s="44" t="s">
        <v>392</v>
      </c>
      <c r="D68" s="41" t="s">
        <v>50</v>
      </c>
      <c r="E68" s="43">
        <v>49.1</v>
      </c>
      <c r="F68" s="7"/>
      <c r="G68" s="7"/>
      <c r="H68" s="7"/>
      <c r="I68" s="7"/>
      <c r="J68" s="7"/>
      <c r="K68" s="7">
        <f t="shared" si="6"/>
        <v>0</v>
      </c>
      <c r="L68" s="7">
        <f t="shared" si="7"/>
        <v>0</v>
      </c>
      <c r="M68" s="7">
        <f t="shared" si="8"/>
        <v>0</v>
      </c>
      <c r="N68" s="7">
        <f t="shared" si="9"/>
        <v>0</v>
      </c>
      <c r="O68" s="7">
        <f t="shared" si="10"/>
        <v>0</v>
      </c>
      <c r="P68" s="7">
        <f t="shared" si="11"/>
        <v>0</v>
      </c>
    </row>
    <row r="69" spans="1:16">
      <c r="A69" s="40">
        <v>51</v>
      </c>
      <c r="B69" s="42"/>
      <c r="C69" s="44" t="s">
        <v>393</v>
      </c>
      <c r="D69" s="41" t="s">
        <v>50</v>
      </c>
      <c r="E69" s="43">
        <v>43.3</v>
      </c>
      <c r="F69" s="7"/>
      <c r="G69" s="7"/>
      <c r="H69" s="7"/>
      <c r="I69" s="7"/>
      <c r="J69" s="7"/>
      <c r="K69" s="7">
        <f t="shared" si="6"/>
        <v>0</v>
      </c>
      <c r="L69" s="7">
        <f t="shared" si="7"/>
        <v>0</v>
      </c>
      <c r="M69" s="7">
        <f t="shared" si="8"/>
        <v>0</v>
      </c>
      <c r="N69" s="7">
        <f t="shared" si="9"/>
        <v>0</v>
      </c>
      <c r="O69" s="7">
        <f t="shared" si="10"/>
        <v>0</v>
      </c>
      <c r="P69" s="7">
        <f t="shared" si="11"/>
        <v>0</v>
      </c>
    </row>
    <row r="70" spans="1:16" ht="31.5">
      <c r="A70" s="40">
        <v>52</v>
      </c>
      <c r="B70" s="42"/>
      <c r="C70" s="44" t="s">
        <v>394</v>
      </c>
      <c r="D70" s="41" t="s">
        <v>294</v>
      </c>
      <c r="E70" s="43">
        <v>275.10000000000002</v>
      </c>
      <c r="F70" s="7"/>
      <c r="G70" s="7"/>
      <c r="H70" s="7"/>
      <c r="I70" s="7"/>
      <c r="J70" s="7"/>
      <c r="K70" s="7">
        <f t="shared" si="6"/>
        <v>0</v>
      </c>
      <c r="L70" s="7">
        <f t="shared" si="7"/>
        <v>0</v>
      </c>
      <c r="M70" s="7">
        <f t="shared" si="8"/>
        <v>0</v>
      </c>
      <c r="N70" s="7">
        <f t="shared" si="9"/>
        <v>0</v>
      </c>
      <c r="O70" s="7">
        <f t="shared" si="10"/>
        <v>0</v>
      </c>
      <c r="P70" s="7">
        <f t="shared" si="11"/>
        <v>0</v>
      </c>
    </row>
    <row r="71" spans="1:16" ht="47.25">
      <c r="A71" s="40">
        <v>53</v>
      </c>
      <c r="B71" s="42"/>
      <c r="C71" s="44" t="s">
        <v>395</v>
      </c>
      <c r="D71" s="41" t="s">
        <v>294</v>
      </c>
      <c r="E71" s="43">
        <v>120.9</v>
      </c>
      <c r="F71" s="7"/>
      <c r="G71" s="7"/>
      <c r="H71" s="7"/>
      <c r="I71" s="7"/>
      <c r="J71" s="7"/>
      <c r="K71" s="7">
        <f t="shared" si="6"/>
        <v>0</v>
      </c>
      <c r="L71" s="7">
        <f t="shared" si="7"/>
        <v>0</v>
      </c>
      <c r="M71" s="7">
        <f t="shared" si="8"/>
        <v>0</v>
      </c>
      <c r="N71" s="7">
        <f t="shared" si="9"/>
        <v>0</v>
      </c>
      <c r="O71" s="7">
        <f t="shared" si="10"/>
        <v>0</v>
      </c>
      <c r="P71" s="7">
        <f t="shared" si="11"/>
        <v>0</v>
      </c>
    </row>
    <row r="72" spans="1:16">
      <c r="A72" s="40">
        <v>54</v>
      </c>
      <c r="B72" s="42"/>
      <c r="C72" s="44" t="s">
        <v>396</v>
      </c>
      <c r="D72" s="41" t="s">
        <v>294</v>
      </c>
      <c r="E72" s="43">
        <v>1444.1</v>
      </c>
      <c r="F72" s="7"/>
      <c r="G72" s="7"/>
      <c r="H72" s="7"/>
      <c r="I72" s="7"/>
      <c r="J72" s="7"/>
      <c r="K72" s="7">
        <f t="shared" si="6"/>
        <v>0</v>
      </c>
      <c r="L72" s="7">
        <f t="shared" si="7"/>
        <v>0</v>
      </c>
      <c r="M72" s="7">
        <f t="shared" si="8"/>
        <v>0</v>
      </c>
      <c r="N72" s="7">
        <f t="shared" si="9"/>
        <v>0</v>
      </c>
      <c r="O72" s="7">
        <f t="shared" si="10"/>
        <v>0</v>
      </c>
      <c r="P72" s="7">
        <f t="shared" si="11"/>
        <v>0</v>
      </c>
    </row>
    <row r="73" spans="1:16">
      <c r="A73" s="40">
        <v>55</v>
      </c>
      <c r="B73" s="42"/>
      <c r="C73" s="44" t="s">
        <v>397</v>
      </c>
      <c r="D73" s="41" t="s">
        <v>294</v>
      </c>
      <c r="E73" s="43">
        <v>13.5</v>
      </c>
      <c r="F73" s="7"/>
      <c r="G73" s="7"/>
      <c r="H73" s="7"/>
      <c r="I73" s="7"/>
      <c r="J73" s="7"/>
      <c r="K73" s="7">
        <f t="shared" si="6"/>
        <v>0</v>
      </c>
      <c r="L73" s="7">
        <f t="shared" si="7"/>
        <v>0</v>
      </c>
      <c r="M73" s="7">
        <f t="shared" si="8"/>
        <v>0</v>
      </c>
      <c r="N73" s="7">
        <f t="shared" si="9"/>
        <v>0</v>
      </c>
      <c r="O73" s="7">
        <f t="shared" si="10"/>
        <v>0</v>
      </c>
      <c r="P73" s="7">
        <f t="shared" si="11"/>
        <v>0</v>
      </c>
    </row>
    <row r="74" spans="1:16">
      <c r="A74" s="40">
        <v>56</v>
      </c>
      <c r="B74" s="42"/>
      <c r="C74" s="95" t="s">
        <v>689</v>
      </c>
      <c r="D74" s="41" t="s">
        <v>294</v>
      </c>
      <c r="E74" s="43">
        <v>2895.2</v>
      </c>
      <c r="F74" s="7"/>
      <c r="G74" s="7"/>
      <c r="H74" s="7"/>
      <c r="I74" s="7"/>
      <c r="J74" s="7"/>
      <c r="K74" s="7">
        <f t="shared" ref="K74:K75" si="30">SUM(H74:J74)</f>
        <v>0</v>
      </c>
      <c r="L74" s="7">
        <f t="shared" ref="L74:L75" si="31">ROUND(E74*F74,2)</f>
        <v>0</v>
      </c>
      <c r="M74" s="7">
        <f t="shared" ref="M74:M75" si="32">ROUND(E74*H74,2)</f>
        <v>0</v>
      </c>
      <c r="N74" s="7">
        <f t="shared" ref="N74:N75" si="33">ROUND(E74*I74,2)</f>
        <v>0</v>
      </c>
      <c r="O74" s="7">
        <f t="shared" ref="O74:O75" si="34">ROUND(E74*J74,2)</f>
        <v>0</v>
      </c>
      <c r="P74" s="7">
        <f t="shared" ref="P74:P75" si="35">SUM(M74:O74)</f>
        <v>0</v>
      </c>
    </row>
    <row r="75" spans="1:16" ht="43.5">
      <c r="A75" s="40">
        <v>57</v>
      </c>
      <c r="B75" s="42"/>
      <c r="C75" s="94" t="s">
        <v>690</v>
      </c>
      <c r="D75" s="41" t="s">
        <v>294</v>
      </c>
      <c r="E75" s="43">
        <v>236.2</v>
      </c>
      <c r="F75" s="7"/>
      <c r="G75" s="7"/>
      <c r="H75" s="7"/>
      <c r="I75" s="7"/>
      <c r="J75" s="7"/>
      <c r="K75" s="7">
        <f t="shared" si="30"/>
        <v>0</v>
      </c>
      <c r="L75" s="7">
        <f t="shared" si="31"/>
        <v>0</v>
      </c>
      <c r="M75" s="7">
        <f t="shared" si="32"/>
        <v>0</v>
      </c>
      <c r="N75" s="7">
        <f t="shared" si="33"/>
        <v>0</v>
      </c>
      <c r="O75" s="7">
        <f t="shared" si="34"/>
        <v>0</v>
      </c>
      <c r="P75" s="7">
        <f t="shared" si="35"/>
        <v>0</v>
      </c>
    </row>
    <row r="76" spans="1:16">
      <c r="A76" s="165" t="s">
        <v>398</v>
      </c>
      <c r="B76" s="165"/>
      <c r="C76" s="165"/>
      <c r="D76" s="165"/>
      <c r="E76" s="165"/>
      <c r="F76" s="165"/>
      <c r="G76" s="165"/>
      <c r="H76" s="165"/>
      <c r="I76" s="165"/>
      <c r="J76" s="165"/>
      <c r="K76" s="165"/>
      <c r="L76" s="165"/>
      <c r="M76" s="165"/>
      <c r="N76" s="165"/>
      <c r="O76" s="165"/>
      <c r="P76" s="165"/>
    </row>
    <row r="77" spans="1:16">
      <c r="A77" s="40">
        <v>59</v>
      </c>
      <c r="B77" s="42"/>
      <c r="C77" s="44" t="s">
        <v>399</v>
      </c>
      <c r="D77" s="41" t="s">
        <v>294</v>
      </c>
      <c r="E77" s="43">
        <v>23.2</v>
      </c>
      <c r="F77" s="7"/>
      <c r="G77" s="7"/>
      <c r="H77" s="7"/>
      <c r="I77" s="7"/>
      <c r="J77" s="7"/>
      <c r="K77" s="7">
        <f t="shared" si="6"/>
        <v>0</v>
      </c>
      <c r="L77" s="7">
        <f t="shared" si="7"/>
        <v>0</v>
      </c>
      <c r="M77" s="7">
        <f t="shared" si="8"/>
        <v>0</v>
      </c>
      <c r="N77" s="7">
        <f t="shared" si="9"/>
        <v>0</v>
      </c>
      <c r="O77" s="7">
        <f t="shared" si="10"/>
        <v>0</v>
      </c>
      <c r="P77" s="7">
        <f t="shared" si="11"/>
        <v>0</v>
      </c>
    </row>
    <row r="78" spans="1:16">
      <c r="A78" s="40">
        <v>60</v>
      </c>
      <c r="B78" s="42"/>
      <c r="C78" s="44" t="s">
        <v>400</v>
      </c>
      <c r="D78" s="41" t="s">
        <v>294</v>
      </c>
      <c r="E78" s="43">
        <v>23.2</v>
      </c>
      <c r="F78" s="7"/>
      <c r="G78" s="7"/>
      <c r="H78" s="7"/>
      <c r="I78" s="7"/>
      <c r="J78" s="7"/>
      <c r="K78" s="7">
        <f t="shared" si="6"/>
        <v>0</v>
      </c>
      <c r="L78" s="7">
        <f t="shared" si="7"/>
        <v>0</v>
      </c>
      <c r="M78" s="7">
        <f t="shared" si="8"/>
        <v>0</v>
      </c>
      <c r="N78" s="7">
        <f t="shared" si="9"/>
        <v>0</v>
      </c>
      <c r="O78" s="7">
        <f t="shared" si="10"/>
        <v>0</v>
      </c>
      <c r="P78" s="7">
        <f t="shared" si="11"/>
        <v>0</v>
      </c>
    </row>
    <row r="79" spans="1:16" ht="31.5">
      <c r="A79" s="40">
        <v>61</v>
      </c>
      <c r="B79" s="42"/>
      <c r="C79" s="44" t="s">
        <v>401</v>
      </c>
      <c r="D79" s="41" t="s">
        <v>294</v>
      </c>
      <c r="E79" s="43">
        <v>774.9</v>
      </c>
      <c r="F79" s="7"/>
      <c r="G79" s="7"/>
      <c r="H79" s="7"/>
      <c r="I79" s="7"/>
      <c r="J79" s="7"/>
      <c r="K79" s="7">
        <f t="shared" si="6"/>
        <v>0</v>
      </c>
      <c r="L79" s="7">
        <f t="shared" si="7"/>
        <v>0</v>
      </c>
      <c r="M79" s="7">
        <f t="shared" si="8"/>
        <v>0</v>
      </c>
      <c r="N79" s="7">
        <f t="shared" si="9"/>
        <v>0</v>
      </c>
      <c r="O79" s="7">
        <f t="shared" si="10"/>
        <v>0</v>
      </c>
      <c r="P79" s="7">
        <f t="shared" si="11"/>
        <v>0</v>
      </c>
    </row>
    <row r="80" spans="1:16" ht="31.5">
      <c r="A80" s="40">
        <v>62</v>
      </c>
      <c r="B80" s="42"/>
      <c r="C80" s="44" t="s">
        <v>402</v>
      </c>
      <c r="D80" s="41" t="s">
        <v>294</v>
      </c>
      <c r="E80" s="43">
        <v>829.1</v>
      </c>
      <c r="F80" s="7"/>
      <c r="G80" s="7"/>
      <c r="H80" s="7"/>
      <c r="I80" s="7"/>
      <c r="J80" s="7"/>
      <c r="K80" s="7">
        <f t="shared" si="6"/>
        <v>0</v>
      </c>
      <c r="L80" s="7">
        <f t="shared" si="7"/>
        <v>0</v>
      </c>
      <c r="M80" s="7">
        <f t="shared" si="8"/>
        <v>0</v>
      </c>
      <c r="N80" s="7">
        <f t="shared" si="9"/>
        <v>0</v>
      </c>
      <c r="O80" s="7">
        <f t="shared" si="10"/>
        <v>0</v>
      </c>
      <c r="P80" s="7">
        <f t="shared" si="11"/>
        <v>0</v>
      </c>
    </row>
    <row r="81" spans="1:16">
      <c r="A81" s="165" t="s">
        <v>403</v>
      </c>
      <c r="B81" s="165"/>
      <c r="C81" s="165"/>
      <c r="D81" s="165"/>
      <c r="E81" s="165"/>
      <c r="F81" s="165"/>
      <c r="G81" s="165"/>
      <c r="H81" s="165"/>
      <c r="I81" s="165"/>
      <c r="J81" s="165"/>
      <c r="K81" s="165"/>
      <c r="L81" s="165"/>
      <c r="M81" s="165"/>
      <c r="N81" s="165"/>
      <c r="O81" s="165"/>
      <c r="P81" s="165"/>
    </row>
    <row r="82" spans="1:16" ht="47.25">
      <c r="A82" s="40">
        <v>64</v>
      </c>
      <c r="B82" s="42"/>
      <c r="C82" s="44" t="s">
        <v>404</v>
      </c>
      <c r="D82" s="82" t="s">
        <v>53</v>
      </c>
      <c r="E82" s="83">
        <v>233.4</v>
      </c>
      <c r="F82" s="7"/>
      <c r="G82" s="7"/>
      <c r="H82" s="7"/>
      <c r="I82" s="7"/>
      <c r="J82" s="7"/>
      <c r="K82" s="7">
        <f t="shared" si="6"/>
        <v>0</v>
      </c>
      <c r="L82" s="7">
        <f t="shared" si="7"/>
        <v>0</v>
      </c>
      <c r="M82" s="7">
        <f t="shared" si="8"/>
        <v>0</v>
      </c>
      <c r="N82" s="7">
        <f t="shared" si="9"/>
        <v>0</v>
      </c>
      <c r="O82" s="7">
        <f t="shared" si="10"/>
        <v>0</v>
      </c>
      <c r="P82" s="7">
        <f t="shared" si="11"/>
        <v>0</v>
      </c>
    </row>
    <row r="83" spans="1:16" ht="47.25">
      <c r="A83" s="40">
        <v>65</v>
      </c>
      <c r="B83" s="42"/>
      <c r="C83" s="44" t="s">
        <v>405</v>
      </c>
      <c r="D83" s="82" t="s">
        <v>53</v>
      </c>
      <c r="E83" s="83">
        <v>3</v>
      </c>
      <c r="F83" s="7"/>
      <c r="G83" s="7"/>
      <c r="H83" s="7"/>
      <c r="I83" s="7"/>
      <c r="J83" s="7"/>
      <c r="K83" s="7">
        <f t="shared" si="6"/>
        <v>0</v>
      </c>
      <c r="L83" s="7">
        <f t="shared" si="7"/>
        <v>0</v>
      </c>
      <c r="M83" s="7">
        <f t="shared" si="8"/>
        <v>0</v>
      </c>
      <c r="N83" s="7">
        <f t="shared" si="9"/>
        <v>0</v>
      </c>
      <c r="O83" s="7">
        <f t="shared" si="10"/>
        <v>0</v>
      </c>
      <c r="P83" s="7">
        <f t="shared" si="11"/>
        <v>0</v>
      </c>
    </row>
    <row r="84" spans="1:16" ht="47.25">
      <c r="A84" s="40">
        <v>66</v>
      </c>
      <c r="B84" s="42"/>
      <c r="C84" s="44" t="s">
        <v>406</v>
      </c>
      <c r="D84" s="82" t="s">
        <v>53</v>
      </c>
      <c r="E84" s="83">
        <v>6</v>
      </c>
      <c r="F84" s="7"/>
      <c r="G84" s="7"/>
      <c r="H84" s="7"/>
      <c r="I84" s="7"/>
      <c r="J84" s="7"/>
      <c r="K84" s="7">
        <f t="shared" si="6"/>
        <v>0</v>
      </c>
      <c r="L84" s="7">
        <f t="shared" si="7"/>
        <v>0</v>
      </c>
      <c r="M84" s="7">
        <f t="shared" si="8"/>
        <v>0</v>
      </c>
      <c r="N84" s="7">
        <f t="shared" si="9"/>
        <v>0</v>
      </c>
      <c r="O84" s="7">
        <f t="shared" si="10"/>
        <v>0</v>
      </c>
      <c r="P84" s="7">
        <f t="shared" si="11"/>
        <v>0</v>
      </c>
    </row>
    <row r="85" spans="1:16" ht="47.25">
      <c r="A85" s="40">
        <v>67</v>
      </c>
      <c r="B85" s="42"/>
      <c r="C85" s="44" t="s">
        <v>407</v>
      </c>
      <c r="D85" s="82" t="s">
        <v>53</v>
      </c>
      <c r="E85" s="83">
        <v>388.2</v>
      </c>
      <c r="F85" s="7"/>
      <c r="G85" s="7"/>
      <c r="H85" s="7"/>
      <c r="I85" s="7"/>
      <c r="J85" s="7"/>
      <c r="K85" s="7">
        <f t="shared" si="6"/>
        <v>0</v>
      </c>
      <c r="L85" s="7">
        <f t="shared" si="7"/>
        <v>0</v>
      </c>
      <c r="M85" s="7">
        <f t="shared" si="8"/>
        <v>0</v>
      </c>
      <c r="N85" s="7">
        <f t="shared" si="9"/>
        <v>0</v>
      </c>
      <c r="O85" s="7">
        <f t="shared" si="10"/>
        <v>0</v>
      </c>
      <c r="P85" s="7">
        <f t="shared" si="11"/>
        <v>0</v>
      </c>
    </row>
    <row r="86" spans="1:16" ht="78.75">
      <c r="A86" s="40">
        <v>68</v>
      </c>
      <c r="B86" s="42"/>
      <c r="C86" s="44" t="s">
        <v>408</v>
      </c>
      <c r="D86" s="82" t="s">
        <v>53</v>
      </c>
      <c r="E86" s="83">
        <v>112.9</v>
      </c>
      <c r="F86" s="7"/>
      <c r="G86" s="7"/>
      <c r="H86" s="7"/>
      <c r="I86" s="7"/>
      <c r="J86" s="7"/>
      <c r="K86" s="7">
        <f t="shared" si="6"/>
        <v>0</v>
      </c>
      <c r="L86" s="7">
        <f t="shared" si="7"/>
        <v>0</v>
      </c>
      <c r="M86" s="7">
        <f t="shared" si="8"/>
        <v>0</v>
      </c>
      <c r="N86" s="7">
        <f t="shared" si="9"/>
        <v>0</v>
      </c>
      <c r="O86" s="7">
        <f t="shared" si="10"/>
        <v>0</v>
      </c>
      <c r="P86" s="7">
        <f t="shared" si="11"/>
        <v>0</v>
      </c>
    </row>
    <row r="87" spans="1:16" ht="31.5">
      <c r="A87" s="40">
        <v>69</v>
      </c>
      <c r="B87" s="42"/>
      <c r="C87" s="44" t="s">
        <v>409</v>
      </c>
      <c r="D87" s="82" t="s">
        <v>53</v>
      </c>
      <c r="E87" s="83">
        <v>1070</v>
      </c>
      <c r="F87" s="7"/>
      <c r="G87" s="7"/>
      <c r="H87" s="7"/>
      <c r="I87" s="7"/>
      <c r="J87" s="7"/>
      <c r="K87" s="7">
        <f t="shared" si="6"/>
        <v>0</v>
      </c>
      <c r="L87" s="7">
        <f t="shared" si="7"/>
        <v>0</v>
      </c>
      <c r="M87" s="7">
        <f t="shared" si="8"/>
        <v>0</v>
      </c>
      <c r="N87" s="7">
        <f t="shared" si="9"/>
        <v>0</v>
      </c>
      <c r="O87" s="7">
        <f t="shared" si="10"/>
        <v>0</v>
      </c>
      <c r="P87" s="7">
        <f t="shared" si="11"/>
        <v>0</v>
      </c>
    </row>
    <row r="88" spans="1:16" ht="47.25">
      <c r="A88" s="40">
        <v>70</v>
      </c>
      <c r="B88" s="42"/>
      <c r="C88" s="44" t="s">
        <v>410</v>
      </c>
      <c r="D88" s="82" t="s">
        <v>53</v>
      </c>
      <c r="E88" s="83">
        <v>414.2</v>
      </c>
      <c r="F88" s="7"/>
      <c r="G88" s="7"/>
      <c r="H88" s="7"/>
      <c r="I88" s="7"/>
      <c r="J88" s="7"/>
      <c r="K88" s="7">
        <f t="shared" si="6"/>
        <v>0</v>
      </c>
      <c r="L88" s="7">
        <f t="shared" si="7"/>
        <v>0</v>
      </c>
      <c r="M88" s="7">
        <f t="shared" si="8"/>
        <v>0</v>
      </c>
      <c r="N88" s="7">
        <f t="shared" si="9"/>
        <v>0</v>
      </c>
      <c r="O88" s="7">
        <f t="shared" si="10"/>
        <v>0</v>
      </c>
      <c r="P88" s="7">
        <f t="shared" si="11"/>
        <v>0</v>
      </c>
    </row>
    <row r="89" spans="1:16">
      <c r="A89" s="40">
        <v>71</v>
      </c>
      <c r="B89" s="42"/>
      <c r="C89" s="44" t="s">
        <v>411</v>
      </c>
      <c r="D89" s="82"/>
      <c r="E89" s="84"/>
      <c r="F89" s="7"/>
      <c r="G89" s="7"/>
      <c r="H89" s="7"/>
      <c r="I89" s="7"/>
      <c r="J89" s="7"/>
      <c r="K89" s="7">
        <f t="shared" si="6"/>
        <v>0</v>
      </c>
      <c r="L89" s="7">
        <f t="shared" si="7"/>
        <v>0</v>
      </c>
      <c r="M89" s="7">
        <f t="shared" si="8"/>
        <v>0</v>
      </c>
      <c r="N89" s="7">
        <f t="shared" si="9"/>
        <v>0</v>
      </c>
      <c r="O89" s="7">
        <f t="shared" si="10"/>
        <v>0</v>
      </c>
      <c r="P89" s="7">
        <f t="shared" si="11"/>
        <v>0</v>
      </c>
    </row>
    <row r="90" spans="1:16">
      <c r="A90" s="40">
        <v>72</v>
      </c>
      <c r="B90" s="42"/>
      <c r="C90" s="44" t="s">
        <v>412</v>
      </c>
      <c r="D90" s="82" t="s">
        <v>60</v>
      </c>
      <c r="E90" s="83">
        <v>1</v>
      </c>
      <c r="F90" s="7"/>
      <c r="G90" s="7"/>
      <c r="H90" s="7"/>
      <c r="I90" s="7"/>
      <c r="J90" s="7"/>
      <c r="K90" s="7">
        <f t="shared" si="6"/>
        <v>0</v>
      </c>
      <c r="L90" s="7">
        <f t="shared" si="7"/>
        <v>0</v>
      </c>
      <c r="M90" s="7">
        <f t="shared" si="8"/>
        <v>0</v>
      </c>
      <c r="N90" s="7">
        <f t="shared" si="9"/>
        <v>0</v>
      </c>
      <c r="O90" s="7">
        <f t="shared" si="10"/>
        <v>0</v>
      </c>
      <c r="P90" s="7">
        <f t="shared" si="11"/>
        <v>0</v>
      </c>
    </row>
    <row r="91" spans="1:16">
      <c r="A91" s="40"/>
      <c r="B91" s="42"/>
      <c r="C91" s="78"/>
      <c r="D91" s="41"/>
      <c r="E91" s="43"/>
      <c r="F91" s="7"/>
      <c r="G91" s="7"/>
      <c r="H91" s="7"/>
      <c r="I91" s="7"/>
      <c r="J91" s="7"/>
      <c r="K91" s="7"/>
      <c r="L91" s="7"/>
      <c r="M91" s="7"/>
      <c r="N91" s="7"/>
      <c r="O91" s="7"/>
      <c r="P91" s="7"/>
    </row>
    <row r="92" spans="1:16" ht="31.5">
      <c r="A92" s="40">
        <v>74</v>
      </c>
      <c r="B92" s="42"/>
      <c r="C92" s="44" t="s">
        <v>413</v>
      </c>
      <c r="D92" s="41" t="s">
        <v>60</v>
      </c>
      <c r="E92" s="43">
        <v>4</v>
      </c>
      <c r="F92" s="7"/>
      <c r="G92" s="7"/>
      <c r="H92" s="7"/>
      <c r="I92" s="7"/>
      <c r="J92" s="7"/>
      <c r="K92" s="7">
        <f t="shared" ref="K92:K143" si="36">SUM(H92:J92)</f>
        <v>0</v>
      </c>
      <c r="L92" s="7">
        <f t="shared" ref="L92:L143" si="37">ROUND(E92*F92,2)</f>
        <v>0</v>
      </c>
      <c r="M92" s="7">
        <f t="shared" ref="M92:M143" si="38">ROUND(E92*H92,2)</f>
        <v>0</v>
      </c>
      <c r="N92" s="7">
        <f t="shared" ref="N92:N143" si="39">ROUND(E92*I92,2)</f>
        <v>0</v>
      </c>
      <c r="O92" s="7">
        <f t="shared" ref="O92:O143" si="40">ROUND(E92*J92,2)</f>
        <v>0</v>
      </c>
      <c r="P92" s="7">
        <f t="shared" ref="P92:P143" si="41">SUM(M92:O92)</f>
        <v>0</v>
      </c>
    </row>
    <row r="93" spans="1:16" ht="31.5">
      <c r="A93" s="40">
        <v>75</v>
      </c>
      <c r="B93" s="42"/>
      <c r="C93" s="44" t="s">
        <v>414</v>
      </c>
      <c r="D93" s="41"/>
      <c r="E93" s="43"/>
      <c r="F93" s="7"/>
      <c r="G93" s="7"/>
      <c r="H93" s="7"/>
      <c r="I93" s="7"/>
      <c r="J93" s="7"/>
      <c r="K93" s="7">
        <f t="shared" si="36"/>
        <v>0</v>
      </c>
      <c r="L93" s="7">
        <f t="shared" si="37"/>
        <v>0</v>
      </c>
      <c r="M93" s="7">
        <f t="shared" si="38"/>
        <v>0</v>
      </c>
      <c r="N93" s="7">
        <f t="shared" si="39"/>
        <v>0</v>
      </c>
      <c r="O93" s="7">
        <f t="shared" si="40"/>
        <v>0</v>
      </c>
      <c r="P93" s="7">
        <f t="shared" si="41"/>
        <v>0</v>
      </c>
    </row>
    <row r="94" spans="1:16">
      <c r="A94" s="40">
        <v>76</v>
      </c>
      <c r="B94" s="42"/>
      <c r="C94" s="44" t="s">
        <v>415</v>
      </c>
      <c r="D94" s="41" t="s">
        <v>60</v>
      </c>
      <c r="E94" s="43">
        <v>1</v>
      </c>
      <c r="F94" s="7"/>
      <c r="G94" s="7"/>
      <c r="H94" s="7"/>
      <c r="I94" s="7"/>
      <c r="J94" s="7"/>
      <c r="K94" s="7">
        <f t="shared" si="36"/>
        <v>0</v>
      </c>
      <c r="L94" s="7">
        <f t="shared" si="37"/>
        <v>0</v>
      </c>
      <c r="M94" s="7">
        <f t="shared" si="38"/>
        <v>0</v>
      </c>
      <c r="N94" s="7">
        <f t="shared" si="39"/>
        <v>0</v>
      </c>
      <c r="O94" s="7">
        <f t="shared" si="40"/>
        <v>0</v>
      </c>
      <c r="P94" s="7">
        <f t="shared" si="41"/>
        <v>0</v>
      </c>
    </row>
    <row r="95" spans="1:16">
      <c r="A95" s="40">
        <v>77</v>
      </c>
      <c r="B95" s="42"/>
      <c r="C95" s="44" t="s">
        <v>416</v>
      </c>
      <c r="D95" s="41" t="s">
        <v>60</v>
      </c>
      <c r="E95" s="43">
        <v>2</v>
      </c>
      <c r="F95" s="7"/>
      <c r="G95" s="7"/>
      <c r="H95" s="7"/>
      <c r="I95" s="7"/>
      <c r="J95" s="7"/>
      <c r="K95" s="7">
        <f t="shared" si="36"/>
        <v>0</v>
      </c>
      <c r="L95" s="7">
        <f t="shared" si="37"/>
        <v>0</v>
      </c>
      <c r="M95" s="7">
        <f t="shared" si="38"/>
        <v>0</v>
      </c>
      <c r="N95" s="7">
        <f t="shared" si="39"/>
        <v>0</v>
      </c>
      <c r="O95" s="7">
        <f t="shared" si="40"/>
        <v>0</v>
      </c>
      <c r="P95" s="7">
        <f t="shared" si="41"/>
        <v>0</v>
      </c>
    </row>
    <row r="96" spans="1:16">
      <c r="A96" s="40">
        <v>78</v>
      </c>
      <c r="B96" s="42"/>
      <c r="C96" s="44" t="s">
        <v>412</v>
      </c>
      <c r="D96" s="41" t="s">
        <v>60</v>
      </c>
      <c r="E96" s="43">
        <v>3</v>
      </c>
      <c r="F96" s="7"/>
      <c r="G96" s="7"/>
      <c r="H96" s="7"/>
      <c r="I96" s="7"/>
      <c r="J96" s="7"/>
      <c r="K96" s="7">
        <f t="shared" si="36"/>
        <v>0</v>
      </c>
      <c r="L96" s="7">
        <f t="shared" si="37"/>
        <v>0</v>
      </c>
      <c r="M96" s="7">
        <f t="shared" si="38"/>
        <v>0</v>
      </c>
      <c r="N96" s="7">
        <f t="shared" si="39"/>
        <v>0</v>
      </c>
      <c r="O96" s="7">
        <f t="shared" si="40"/>
        <v>0</v>
      </c>
      <c r="P96" s="7">
        <f t="shared" si="41"/>
        <v>0</v>
      </c>
    </row>
    <row r="97" spans="1:16">
      <c r="A97" s="40">
        <v>79</v>
      </c>
      <c r="B97" s="42"/>
      <c r="C97" s="44" t="s">
        <v>417</v>
      </c>
      <c r="D97" s="41" t="s">
        <v>60</v>
      </c>
      <c r="E97" s="43">
        <v>4</v>
      </c>
      <c r="F97" s="7"/>
      <c r="G97" s="7"/>
      <c r="H97" s="7"/>
      <c r="I97" s="7"/>
      <c r="J97" s="7"/>
      <c r="K97" s="7">
        <f t="shared" si="36"/>
        <v>0</v>
      </c>
      <c r="L97" s="7">
        <f t="shared" si="37"/>
        <v>0</v>
      </c>
      <c r="M97" s="7">
        <f t="shared" si="38"/>
        <v>0</v>
      </c>
      <c r="N97" s="7">
        <f t="shared" si="39"/>
        <v>0</v>
      </c>
      <c r="O97" s="7">
        <f t="shared" si="40"/>
        <v>0</v>
      </c>
      <c r="P97" s="7">
        <f t="shared" si="41"/>
        <v>0</v>
      </c>
    </row>
    <row r="98" spans="1:16">
      <c r="A98" s="40">
        <v>80</v>
      </c>
      <c r="B98" s="42"/>
      <c r="C98" s="44" t="s">
        <v>418</v>
      </c>
      <c r="D98" s="41" t="s">
        <v>60</v>
      </c>
      <c r="E98" s="43">
        <v>6</v>
      </c>
      <c r="F98" s="7"/>
      <c r="G98" s="7"/>
      <c r="H98" s="7"/>
      <c r="I98" s="7"/>
      <c r="J98" s="7"/>
      <c r="K98" s="7">
        <f t="shared" si="36"/>
        <v>0</v>
      </c>
      <c r="L98" s="7">
        <f t="shared" si="37"/>
        <v>0</v>
      </c>
      <c r="M98" s="7">
        <f t="shared" si="38"/>
        <v>0</v>
      </c>
      <c r="N98" s="7">
        <f t="shared" si="39"/>
        <v>0</v>
      </c>
      <c r="O98" s="7">
        <f t="shared" si="40"/>
        <v>0</v>
      </c>
      <c r="P98" s="7">
        <f t="shared" si="41"/>
        <v>0</v>
      </c>
    </row>
    <row r="99" spans="1:16">
      <c r="A99" s="40"/>
      <c r="B99" s="42"/>
      <c r="C99" s="78"/>
      <c r="D99" s="41"/>
      <c r="E99" s="43"/>
      <c r="F99" s="7"/>
      <c r="G99" s="7"/>
      <c r="H99" s="7"/>
      <c r="I99" s="7"/>
      <c r="J99" s="7"/>
      <c r="K99" s="7"/>
      <c r="L99" s="7"/>
      <c r="M99" s="7"/>
      <c r="N99" s="7"/>
      <c r="O99" s="7"/>
      <c r="P99" s="7"/>
    </row>
    <row r="100" spans="1:16">
      <c r="A100" s="40">
        <v>82</v>
      </c>
      <c r="B100" s="42"/>
      <c r="C100" s="44" t="s">
        <v>420</v>
      </c>
      <c r="D100" s="79" t="s">
        <v>60</v>
      </c>
      <c r="E100" s="80"/>
      <c r="F100" s="7"/>
      <c r="G100" s="7"/>
      <c r="H100" s="7"/>
      <c r="I100" s="7"/>
      <c r="J100" s="7"/>
      <c r="K100" s="7">
        <f t="shared" si="36"/>
        <v>0</v>
      </c>
      <c r="L100" s="7">
        <f t="shared" si="37"/>
        <v>0</v>
      </c>
      <c r="M100" s="7">
        <f t="shared" si="38"/>
        <v>0</v>
      </c>
      <c r="N100" s="7">
        <f t="shared" si="39"/>
        <v>0</v>
      </c>
      <c r="O100" s="7">
        <f t="shared" si="40"/>
        <v>0</v>
      </c>
      <c r="P100" s="7">
        <f t="shared" si="41"/>
        <v>0</v>
      </c>
    </row>
    <row r="101" spans="1:16">
      <c r="A101" s="40">
        <v>83</v>
      </c>
      <c r="B101" s="42"/>
      <c r="C101" s="44" t="s">
        <v>415</v>
      </c>
      <c r="D101" s="79"/>
      <c r="E101" s="85"/>
      <c r="F101" s="7"/>
      <c r="G101" s="7"/>
      <c r="H101" s="7"/>
      <c r="I101" s="7"/>
      <c r="J101" s="7"/>
      <c r="K101" s="7">
        <f t="shared" si="36"/>
        <v>0</v>
      </c>
      <c r="L101" s="7">
        <f t="shared" si="37"/>
        <v>0</v>
      </c>
      <c r="M101" s="7">
        <f t="shared" si="38"/>
        <v>0</v>
      </c>
      <c r="N101" s="7">
        <f t="shared" si="39"/>
        <v>0</v>
      </c>
      <c r="O101" s="7">
        <f t="shared" si="40"/>
        <v>0</v>
      </c>
      <c r="P101" s="7">
        <f t="shared" si="41"/>
        <v>0</v>
      </c>
    </row>
    <row r="102" spans="1:16">
      <c r="A102" s="40">
        <v>84</v>
      </c>
      <c r="B102" s="42"/>
      <c r="C102" s="44">
        <v>206</v>
      </c>
      <c r="D102" s="79" t="s">
        <v>60</v>
      </c>
      <c r="E102" s="85">
        <v>4</v>
      </c>
      <c r="F102" s="7"/>
      <c r="G102" s="7"/>
      <c r="H102" s="7"/>
      <c r="I102" s="7"/>
      <c r="J102" s="7"/>
      <c r="K102" s="7">
        <f t="shared" si="36"/>
        <v>0</v>
      </c>
      <c r="L102" s="7">
        <f t="shared" si="37"/>
        <v>0</v>
      </c>
      <c r="M102" s="7">
        <f t="shared" si="38"/>
        <v>0</v>
      </c>
      <c r="N102" s="7">
        <f t="shared" si="39"/>
        <v>0</v>
      </c>
      <c r="O102" s="7">
        <f t="shared" si="40"/>
        <v>0</v>
      </c>
      <c r="P102" s="7">
        <f t="shared" si="41"/>
        <v>0</v>
      </c>
    </row>
    <row r="103" spans="1:16">
      <c r="A103" s="40">
        <v>85</v>
      </c>
      <c r="B103" s="42"/>
      <c r="C103" s="44" t="s">
        <v>416</v>
      </c>
      <c r="D103" s="79"/>
      <c r="E103" s="85"/>
      <c r="F103" s="7"/>
      <c r="G103" s="7"/>
      <c r="H103" s="7"/>
      <c r="I103" s="7"/>
      <c r="J103" s="7"/>
      <c r="K103" s="7">
        <f t="shared" si="36"/>
        <v>0</v>
      </c>
      <c r="L103" s="7">
        <f t="shared" si="37"/>
        <v>0</v>
      </c>
      <c r="M103" s="7">
        <f t="shared" si="38"/>
        <v>0</v>
      </c>
      <c r="N103" s="7">
        <f t="shared" si="39"/>
        <v>0</v>
      </c>
      <c r="O103" s="7">
        <f t="shared" si="40"/>
        <v>0</v>
      </c>
      <c r="P103" s="7">
        <f t="shared" si="41"/>
        <v>0</v>
      </c>
    </row>
    <row r="104" spans="1:16">
      <c r="A104" s="40">
        <v>86</v>
      </c>
      <c r="B104" s="42"/>
      <c r="C104" s="44" t="s">
        <v>421</v>
      </c>
      <c r="D104" s="79" t="s">
        <v>60</v>
      </c>
      <c r="E104" s="85">
        <v>4</v>
      </c>
      <c r="F104" s="7"/>
      <c r="G104" s="7"/>
      <c r="H104" s="7"/>
      <c r="I104" s="7"/>
      <c r="J104" s="7"/>
      <c r="K104" s="7">
        <f t="shared" si="36"/>
        <v>0</v>
      </c>
      <c r="L104" s="7">
        <f t="shared" si="37"/>
        <v>0</v>
      </c>
      <c r="M104" s="7">
        <f t="shared" si="38"/>
        <v>0</v>
      </c>
      <c r="N104" s="7">
        <f t="shared" si="39"/>
        <v>0</v>
      </c>
      <c r="O104" s="7">
        <f t="shared" si="40"/>
        <v>0</v>
      </c>
      <c r="P104" s="7">
        <f t="shared" si="41"/>
        <v>0</v>
      </c>
    </row>
    <row r="105" spans="1:16">
      <c r="A105" s="40">
        <v>87</v>
      </c>
      <c r="B105" s="42"/>
      <c r="C105" s="44">
        <v>302</v>
      </c>
      <c r="D105" s="79" t="s">
        <v>60</v>
      </c>
      <c r="E105" s="85">
        <v>1</v>
      </c>
      <c r="F105" s="7"/>
      <c r="G105" s="7"/>
      <c r="H105" s="7"/>
      <c r="I105" s="7"/>
      <c r="J105" s="7"/>
      <c r="K105" s="7">
        <f t="shared" si="36"/>
        <v>0</v>
      </c>
      <c r="L105" s="7">
        <f t="shared" si="37"/>
        <v>0</v>
      </c>
      <c r="M105" s="7">
        <f t="shared" si="38"/>
        <v>0</v>
      </c>
      <c r="N105" s="7">
        <f t="shared" si="39"/>
        <v>0</v>
      </c>
      <c r="O105" s="7">
        <f t="shared" si="40"/>
        <v>0</v>
      </c>
      <c r="P105" s="7">
        <f t="shared" si="41"/>
        <v>0</v>
      </c>
    </row>
    <row r="106" spans="1:16">
      <c r="A106" s="40">
        <v>88</v>
      </c>
      <c r="B106" s="42"/>
      <c r="C106" s="44">
        <v>326</v>
      </c>
      <c r="D106" s="79" t="s">
        <v>60</v>
      </c>
      <c r="E106" s="85">
        <v>3</v>
      </c>
      <c r="F106" s="7"/>
      <c r="G106" s="7"/>
      <c r="H106" s="7"/>
      <c r="I106" s="7"/>
      <c r="J106" s="7"/>
      <c r="K106" s="7">
        <f t="shared" si="36"/>
        <v>0</v>
      </c>
      <c r="L106" s="7">
        <f t="shared" si="37"/>
        <v>0</v>
      </c>
      <c r="M106" s="7">
        <f t="shared" si="38"/>
        <v>0</v>
      </c>
      <c r="N106" s="7">
        <f t="shared" si="39"/>
        <v>0</v>
      </c>
      <c r="O106" s="7">
        <f t="shared" si="40"/>
        <v>0</v>
      </c>
      <c r="P106" s="7">
        <f t="shared" si="41"/>
        <v>0</v>
      </c>
    </row>
    <row r="107" spans="1:16">
      <c r="A107" s="40">
        <v>89</v>
      </c>
      <c r="B107" s="42"/>
      <c r="C107" s="44" t="s">
        <v>412</v>
      </c>
      <c r="D107" s="79"/>
      <c r="E107" s="85"/>
      <c r="F107" s="7"/>
      <c r="G107" s="7"/>
      <c r="H107" s="7"/>
      <c r="I107" s="7"/>
      <c r="J107" s="7"/>
      <c r="K107" s="7">
        <v>0</v>
      </c>
      <c r="L107" s="7">
        <f t="shared" si="37"/>
        <v>0</v>
      </c>
      <c r="M107" s="7">
        <f t="shared" si="38"/>
        <v>0</v>
      </c>
      <c r="N107" s="7">
        <f t="shared" si="39"/>
        <v>0</v>
      </c>
      <c r="O107" s="7">
        <f t="shared" si="40"/>
        <v>0</v>
      </c>
      <c r="P107" s="7">
        <f t="shared" si="41"/>
        <v>0</v>
      </c>
    </row>
    <row r="108" spans="1:16">
      <c r="A108" s="40">
        <v>90</v>
      </c>
      <c r="B108" s="42"/>
      <c r="C108" s="44">
        <v>402</v>
      </c>
      <c r="D108" s="79" t="s">
        <v>60</v>
      </c>
      <c r="E108" s="85">
        <v>1</v>
      </c>
      <c r="F108" s="7"/>
      <c r="G108" s="7"/>
      <c r="H108" s="7"/>
      <c r="I108" s="7"/>
      <c r="J108" s="7"/>
      <c r="K108" s="7">
        <f t="shared" ref="K108:K132" si="42">SUM(H108:J108)</f>
        <v>0</v>
      </c>
      <c r="L108" s="7">
        <f t="shared" si="37"/>
        <v>0</v>
      </c>
      <c r="M108" s="7">
        <f t="shared" si="38"/>
        <v>0</v>
      </c>
      <c r="N108" s="7">
        <f t="shared" si="39"/>
        <v>0</v>
      </c>
      <c r="O108" s="7">
        <f t="shared" si="40"/>
        <v>0</v>
      </c>
      <c r="P108" s="7">
        <f t="shared" si="41"/>
        <v>0</v>
      </c>
    </row>
    <row r="109" spans="1:16">
      <c r="A109" s="40">
        <v>91</v>
      </c>
      <c r="B109" s="42"/>
      <c r="C109" s="44">
        <v>417</v>
      </c>
      <c r="D109" s="79" t="s">
        <v>60</v>
      </c>
      <c r="E109" s="85">
        <v>3</v>
      </c>
      <c r="F109" s="7"/>
      <c r="G109" s="7"/>
      <c r="H109" s="7"/>
      <c r="I109" s="7"/>
      <c r="J109" s="7"/>
      <c r="K109" s="7">
        <f t="shared" si="42"/>
        <v>0</v>
      </c>
      <c r="L109" s="7">
        <f t="shared" si="37"/>
        <v>0</v>
      </c>
      <c r="M109" s="7">
        <f t="shared" si="38"/>
        <v>0</v>
      </c>
      <c r="N109" s="7">
        <f t="shared" si="39"/>
        <v>0</v>
      </c>
      <c r="O109" s="7">
        <f t="shared" si="40"/>
        <v>0</v>
      </c>
      <c r="P109" s="7">
        <f t="shared" si="41"/>
        <v>0</v>
      </c>
    </row>
    <row r="110" spans="1:16">
      <c r="A110" s="40">
        <v>92</v>
      </c>
      <c r="B110" s="42"/>
      <c r="C110" s="44">
        <v>418</v>
      </c>
      <c r="D110" s="79" t="s">
        <v>60</v>
      </c>
      <c r="E110" s="85">
        <v>2</v>
      </c>
      <c r="F110" s="7"/>
      <c r="G110" s="7"/>
      <c r="H110" s="7"/>
      <c r="I110" s="7"/>
      <c r="J110" s="7"/>
      <c r="K110" s="7">
        <f t="shared" si="42"/>
        <v>0</v>
      </c>
      <c r="L110" s="7">
        <f t="shared" si="37"/>
        <v>0</v>
      </c>
      <c r="M110" s="7">
        <f t="shared" si="38"/>
        <v>0</v>
      </c>
      <c r="N110" s="7">
        <f t="shared" si="39"/>
        <v>0</v>
      </c>
      <c r="O110" s="7">
        <f t="shared" si="40"/>
        <v>0</v>
      </c>
      <c r="P110" s="7">
        <f t="shared" si="41"/>
        <v>0</v>
      </c>
    </row>
    <row r="111" spans="1:16">
      <c r="A111" s="40">
        <v>93</v>
      </c>
      <c r="B111" s="42"/>
      <c r="C111" s="44">
        <v>419</v>
      </c>
      <c r="D111" s="79" t="s">
        <v>60</v>
      </c>
      <c r="E111" s="85">
        <v>1</v>
      </c>
      <c r="F111" s="7"/>
      <c r="G111" s="7"/>
      <c r="H111" s="7"/>
      <c r="I111" s="7"/>
      <c r="J111" s="7"/>
      <c r="K111" s="7">
        <f t="shared" si="42"/>
        <v>0</v>
      </c>
      <c r="L111" s="7">
        <f t="shared" si="37"/>
        <v>0</v>
      </c>
      <c r="M111" s="7">
        <f t="shared" si="38"/>
        <v>0</v>
      </c>
      <c r="N111" s="7">
        <f t="shared" si="39"/>
        <v>0</v>
      </c>
      <c r="O111" s="7">
        <f t="shared" si="40"/>
        <v>0</v>
      </c>
      <c r="P111" s="7">
        <f t="shared" si="41"/>
        <v>0</v>
      </c>
    </row>
    <row r="112" spans="1:16">
      <c r="A112" s="40">
        <v>94</v>
      </c>
      <c r="B112" s="42"/>
      <c r="C112" s="44">
        <v>420</v>
      </c>
      <c r="D112" s="79" t="s">
        <v>60</v>
      </c>
      <c r="E112" s="85">
        <v>1</v>
      </c>
      <c r="F112" s="7"/>
      <c r="G112" s="7"/>
      <c r="H112" s="7"/>
      <c r="I112" s="7"/>
      <c r="J112" s="7"/>
      <c r="K112" s="7">
        <f t="shared" si="42"/>
        <v>0</v>
      </c>
      <c r="L112" s="7">
        <f t="shared" si="37"/>
        <v>0</v>
      </c>
      <c r="M112" s="7">
        <f t="shared" si="38"/>
        <v>0</v>
      </c>
      <c r="N112" s="7">
        <f t="shared" si="39"/>
        <v>0</v>
      </c>
      <c r="O112" s="7">
        <f t="shared" si="40"/>
        <v>0</v>
      </c>
      <c r="P112" s="7">
        <f t="shared" si="41"/>
        <v>0</v>
      </c>
    </row>
    <row r="113" spans="1:16">
      <c r="A113" s="40">
        <v>95</v>
      </c>
      <c r="B113" s="42"/>
      <c r="C113" s="44">
        <v>421</v>
      </c>
      <c r="D113" s="79" t="s">
        <v>60</v>
      </c>
      <c r="E113" s="85">
        <v>2</v>
      </c>
      <c r="F113" s="7"/>
      <c r="G113" s="7"/>
      <c r="H113" s="7"/>
      <c r="I113" s="7"/>
      <c r="J113" s="7"/>
      <c r="K113" s="7">
        <f t="shared" si="42"/>
        <v>0</v>
      </c>
      <c r="L113" s="7">
        <f t="shared" si="37"/>
        <v>0</v>
      </c>
      <c r="M113" s="7">
        <f t="shared" si="38"/>
        <v>0</v>
      </c>
      <c r="N113" s="7">
        <f t="shared" si="39"/>
        <v>0</v>
      </c>
      <c r="O113" s="7">
        <f t="shared" si="40"/>
        <v>0</v>
      </c>
      <c r="P113" s="7">
        <f t="shared" si="41"/>
        <v>0</v>
      </c>
    </row>
    <row r="114" spans="1:16">
      <c r="A114" s="40">
        <v>96</v>
      </c>
      <c r="B114" s="42"/>
      <c r="C114" s="44">
        <v>422</v>
      </c>
      <c r="D114" s="79" t="s">
        <v>60</v>
      </c>
      <c r="E114" s="85">
        <v>1</v>
      </c>
      <c r="F114" s="7"/>
      <c r="G114" s="7"/>
      <c r="H114" s="7"/>
      <c r="I114" s="7"/>
      <c r="J114" s="7"/>
      <c r="K114" s="7">
        <f t="shared" si="42"/>
        <v>0</v>
      </c>
      <c r="L114" s="7">
        <f t="shared" si="37"/>
        <v>0</v>
      </c>
      <c r="M114" s="7">
        <f t="shared" si="38"/>
        <v>0</v>
      </c>
      <c r="N114" s="7">
        <f t="shared" si="39"/>
        <v>0</v>
      </c>
      <c r="O114" s="7">
        <f t="shared" si="40"/>
        <v>0</v>
      </c>
      <c r="P114" s="7">
        <f t="shared" si="41"/>
        <v>0</v>
      </c>
    </row>
    <row r="115" spans="1:16">
      <c r="A115" s="40">
        <v>97</v>
      </c>
      <c r="B115" s="42"/>
      <c r="C115" s="44" t="s">
        <v>417</v>
      </c>
      <c r="D115" s="79"/>
      <c r="E115" s="85"/>
      <c r="F115" s="7"/>
      <c r="G115" s="7"/>
      <c r="H115" s="7"/>
      <c r="I115" s="7"/>
      <c r="J115" s="7"/>
      <c r="K115" s="7">
        <f t="shared" si="42"/>
        <v>0</v>
      </c>
      <c r="L115" s="7">
        <f t="shared" si="37"/>
        <v>0</v>
      </c>
      <c r="M115" s="7">
        <f t="shared" si="38"/>
        <v>0</v>
      </c>
      <c r="N115" s="7">
        <f t="shared" si="39"/>
        <v>0</v>
      </c>
      <c r="O115" s="7">
        <f t="shared" si="40"/>
        <v>0</v>
      </c>
      <c r="P115" s="7">
        <f t="shared" si="41"/>
        <v>0</v>
      </c>
    </row>
    <row r="116" spans="1:16">
      <c r="A116" s="40">
        <v>98</v>
      </c>
      <c r="B116" s="42"/>
      <c r="C116" s="44">
        <v>501</v>
      </c>
      <c r="D116" s="79" t="s">
        <v>60</v>
      </c>
      <c r="E116" s="85">
        <v>1</v>
      </c>
      <c r="F116" s="7"/>
      <c r="G116" s="7"/>
      <c r="H116" s="7"/>
      <c r="I116" s="7"/>
      <c r="J116" s="7"/>
      <c r="K116" s="7">
        <f t="shared" si="42"/>
        <v>0</v>
      </c>
      <c r="L116" s="7">
        <f t="shared" si="37"/>
        <v>0</v>
      </c>
      <c r="M116" s="7">
        <f t="shared" si="38"/>
        <v>0</v>
      </c>
      <c r="N116" s="7">
        <f t="shared" si="39"/>
        <v>0</v>
      </c>
      <c r="O116" s="7">
        <f t="shared" si="40"/>
        <v>0</v>
      </c>
      <c r="P116" s="7">
        <f t="shared" si="41"/>
        <v>0</v>
      </c>
    </row>
    <row r="117" spans="1:16">
      <c r="A117" s="40">
        <v>99</v>
      </c>
      <c r="B117" s="42"/>
      <c r="C117" s="44">
        <v>537</v>
      </c>
      <c r="D117" s="79" t="s">
        <v>60</v>
      </c>
      <c r="E117" s="85">
        <v>1</v>
      </c>
      <c r="F117" s="7"/>
      <c r="G117" s="7"/>
      <c r="H117" s="7"/>
      <c r="I117" s="7"/>
      <c r="J117" s="7"/>
      <c r="K117" s="7">
        <f t="shared" si="42"/>
        <v>0</v>
      </c>
      <c r="L117" s="7">
        <f t="shared" si="37"/>
        <v>0</v>
      </c>
      <c r="M117" s="7">
        <f t="shared" si="38"/>
        <v>0</v>
      </c>
      <c r="N117" s="7">
        <f t="shared" si="39"/>
        <v>0</v>
      </c>
      <c r="O117" s="7">
        <f t="shared" si="40"/>
        <v>0</v>
      </c>
      <c r="P117" s="7">
        <f t="shared" si="41"/>
        <v>0</v>
      </c>
    </row>
    <row r="118" spans="1:16">
      <c r="A118" s="40">
        <v>100</v>
      </c>
      <c r="B118" s="42"/>
      <c r="C118" s="44" t="s">
        <v>422</v>
      </c>
      <c r="D118" s="79"/>
      <c r="E118" s="85"/>
      <c r="F118" s="7"/>
      <c r="G118" s="7"/>
      <c r="H118" s="7"/>
      <c r="I118" s="7"/>
      <c r="J118" s="7"/>
      <c r="K118" s="7">
        <f t="shared" si="42"/>
        <v>0</v>
      </c>
      <c r="L118" s="7">
        <f t="shared" si="37"/>
        <v>0</v>
      </c>
      <c r="M118" s="7">
        <f t="shared" si="38"/>
        <v>0</v>
      </c>
      <c r="N118" s="7">
        <f t="shared" si="39"/>
        <v>0</v>
      </c>
      <c r="O118" s="7">
        <f t="shared" si="40"/>
        <v>0</v>
      </c>
      <c r="P118" s="7">
        <f t="shared" si="41"/>
        <v>0</v>
      </c>
    </row>
    <row r="119" spans="1:16">
      <c r="A119" s="40">
        <v>101</v>
      </c>
      <c r="B119" s="42"/>
      <c r="C119" s="44">
        <v>711</v>
      </c>
      <c r="D119" s="79" t="s">
        <v>60</v>
      </c>
      <c r="E119" s="85">
        <v>2</v>
      </c>
      <c r="F119" s="7"/>
      <c r="G119" s="7"/>
      <c r="H119" s="7"/>
      <c r="I119" s="7"/>
      <c r="J119" s="7"/>
      <c r="K119" s="7">
        <f t="shared" si="42"/>
        <v>0</v>
      </c>
      <c r="L119" s="7">
        <f t="shared" si="37"/>
        <v>0</v>
      </c>
      <c r="M119" s="7">
        <f t="shared" si="38"/>
        <v>0</v>
      </c>
      <c r="N119" s="7">
        <f t="shared" si="39"/>
        <v>0</v>
      </c>
      <c r="O119" s="7">
        <f t="shared" si="40"/>
        <v>0</v>
      </c>
      <c r="P119" s="7">
        <f t="shared" si="41"/>
        <v>0</v>
      </c>
    </row>
    <row r="120" spans="1:16">
      <c r="A120" s="40">
        <v>102</v>
      </c>
      <c r="B120" s="42"/>
      <c r="C120" s="44">
        <v>712</v>
      </c>
      <c r="D120" s="79" t="s">
        <v>60</v>
      </c>
      <c r="E120" s="85">
        <v>1</v>
      </c>
      <c r="F120" s="7"/>
      <c r="G120" s="7"/>
      <c r="H120" s="7"/>
      <c r="I120" s="7"/>
      <c r="J120" s="7"/>
      <c r="K120" s="7">
        <f t="shared" si="42"/>
        <v>0</v>
      </c>
      <c r="L120" s="7">
        <f t="shared" si="37"/>
        <v>0</v>
      </c>
      <c r="M120" s="7">
        <f t="shared" si="38"/>
        <v>0</v>
      </c>
      <c r="N120" s="7">
        <f t="shared" si="39"/>
        <v>0</v>
      </c>
      <c r="O120" s="7">
        <f t="shared" si="40"/>
        <v>0</v>
      </c>
      <c r="P120" s="7">
        <f t="shared" si="41"/>
        <v>0</v>
      </c>
    </row>
    <row r="121" spans="1:16">
      <c r="A121" s="40">
        <v>103</v>
      </c>
      <c r="B121" s="42"/>
      <c r="C121" s="44" t="s">
        <v>418</v>
      </c>
      <c r="D121" s="79"/>
      <c r="E121" s="85"/>
      <c r="F121" s="7"/>
      <c r="G121" s="7"/>
      <c r="H121" s="7"/>
      <c r="I121" s="7"/>
      <c r="J121" s="7"/>
      <c r="K121" s="7">
        <f t="shared" si="42"/>
        <v>0</v>
      </c>
      <c r="L121" s="7">
        <f t="shared" si="37"/>
        <v>0</v>
      </c>
      <c r="M121" s="7">
        <f t="shared" si="38"/>
        <v>0</v>
      </c>
      <c r="N121" s="7">
        <f t="shared" si="39"/>
        <v>0</v>
      </c>
      <c r="O121" s="7">
        <f t="shared" si="40"/>
        <v>0</v>
      </c>
      <c r="P121" s="7">
        <f t="shared" si="41"/>
        <v>0</v>
      </c>
    </row>
    <row r="122" spans="1:16">
      <c r="A122" s="40">
        <v>104</v>
      </c>
      <c r="B122" s="42"/>
      <c r="C122" s="44" t="s">
        <v>423</v>
      </c>
      <c r="D122" s="79" t="s">
        <v>60</v>
      </c>
      <c r="E122" s="85">
        <v>1</v>
      </c>
      <c r="F122" s="7"/>
      <c r="G122" s="7"/>
      <c r="H122" s="7"/>
      <c r="I122" s="7"/>
      <c r="J122" s="7"/>
      <c r="K122" s="7">
        <f t="shared" si="42"/>
        <v>0</v>
      </c>
      <c r="L122" s="7">
        <f t="shared" si="37"/>
        <v>0</v>
      </c>
      <c r="M122" s="7">
        <f t="shared" si="38"/>
        <v>0</v>
      </c>
      <c r="N122" s="7">
        <f t="shared" si="39"/>
        <v>0</v>
      </c>
      <c r="O122" s="7">
        <f t="shared" si="40"/>
        <v>0</v>
      </c>
      <c r="P122" s="7">
        <f t="shared" si="41"/>
        <v>0</v>
      </c>
    </row>
    <row r="123" spans="1:16">
      <c r="A123" s="40"/>
      <c r="B123" s="42"/>
      <c r="C123" s="44"/>
      <c r="D123" s="79"/>
      <c r="E123" s="85"/>
      <c r="F123" s="7"/>
      <c r="G123" s="7"/>
      <c r="H123" s="7"/>
      <c r="I123" s="7"/>
      <c r="J123" s="7"/>
      <c r="K123" s="7"/>
      <c r="L123" s="7"/>
      <c r="M123" s="7"/>
      <c r="N123" s="7"/>
      <c r="O123" s="7"/>
      <c r="P123" s="7"/>
    </row>
    <row r="124" spans="1:16">
      <c r="A124" s="40">
        <v>106</v>
      </c>
      <c r="B124" s="42"/>
      <c r="C124" s="44">
        <v>860</v>
      </c>
      <c r="D124" s="79" t="s">
        <v>60</v>
      </c>
      <c r="E124" s="85">
        <v>1</v>
      </c>
      <c r="F124" s="7"/>
      <c r="G124" s="7"/>
      <c r="H124" s="7"/>
      <c r="I124" s="7"/>
      <c r="J124" s="7"/>
      <c r="K124" s="7">
        <f t="shared" si="42"/>
        <v>0</v>
      </c>
      <c r="L124" s="7">
        <f t="shared" si="37"/>
        <v>0</v>
      </c>
      <c r="M124" s="7">
        <f t="shared" si="38"/>
        <v>0</v>
      </c>
      <c r="N124" s="7">
        <f t="shared" si="39"/>
        <v>0</v>
      </c>
      <c r="O124" s="7">
        <f t="shared" si="40"/>
        <v>0</v>
      </c>
      <c r="P124" s="7">
        <f t="shared" si="41"/>
        <v>0</v>
      </c>
    </row>
    <row r="125" spans="1:16">
      <c r="A125" s="40">
        <v>107</v>
      </c>
      <c r="B125" s="42"/>
      <c r="C125" s="44" t="s">
        <v>424</v>
      </c>
      <c r="D125" s="79"/>
      <c r="E125" s="85"/>
      <c r="F125" s="7"/>
      <c r="G125" s="7"/>
      <c r="H125" s="7"/>
      <c r="I125" s="7"/>
      <c r="J125" s="7"/>
      <c r="K125" s="7">
        <f t="shared" si="42"/>
        <v>0</v>
      </c>
      <c r="L125" s="7">
        <f t="shared" si="37"/>
        <v>0</v>
      </c>
      <c r="M125" s="7">
        <f t="shared" si="38"/>
        <v>0</v>
      </c>
      <c r="N125" s="7">
        <f t="shared" si="39"/>
        <v>0</v>
      </c>
      <c r="O125" s="7">
        <f t="shared" si="40"/>
        <v>0</v>
      </c>
      <c r="P125" s="7">
        <f t="shared" si="41"/>
        <v>0</v>
      </c>
    </row>
    <row r="126" spans="1:16">
      <c r="A126" s="40">
        <v>108</v>
      </c>
      <c r="B126" s="42"/>
      <c r="C126" s="44" t="s">
        <v>425</v>
      </c>
      <c r="D126" s="79" t="s">
        <v>60</v>
      </c>
      <c r="E126" s="85">
        <v>1</v>
      </c>
      <c r="F126" s="7"/>
      <c r="G126" s="7"/>
      <c r="H126" s="7"/>
      <c r="I126" s="7"/>
      <c r="J126" s="7"/>
      <c r="K126" s="7">
        <f t="shared" si="42"/>
        <v>0</v>
      </c>
      <c r="L126" s="7">
        <f t="shared" si="37"/>
        <v>0</v>
      </c>
      <c r="M126" s="7">
        <f t="shared" si="38"/>
        <v>0</v>
      </c>
      <c r="N126" s="7">
        <f t="shared" si="39"/>
        <v>0</v>
      </c>
      <c r="O126" s="7">
        <f t="shared" si="40"/>
        <v>0</v>
      </c>
      <c r="P126" s="7">
        <f t="shared" si="41"/>
        <v>0</v>
      </c>
    </row>
    <row r="127" spans="1:16">
      <c r="A127" s="40">
        <v>109</v>
      </c>
      <c r="B127" s="42"/>
      <c r="C127" s="78" t="s">
        <v>430</v>
      </c>
      <c r="D127" s="41" t="s">
        <v>60</v>
      </c>
      <c r="E127" s="43"/>
      <c r="F127" s="7"/>
      <c r="G127" s="7"/>
      <c r="H127" s="7"/>
      <c r="I127" s="7"/>
      <c r="J127" s="7"/>
      <c r="K127" s="7">
        <f t="shared" si="42"/>
        <v>0</v>
      </c>
      <c r="L127" s="7">
        <f t="shared" si="37"/>
        <v>0</v>
      </c>
      <c r="M127" s="7">
        <f t="shared" si="38"/>
        <v>0</v>
      </c>
      <c r="N127" s="7">
        <f t="shared" si="39"/>
        <v>0</v>
      </c>
      <c r="O127" s="7">
        <f t="shared" si="40"/>
        <v>0</v>
      </c>
      <c r="P127" s="7">
        <f t="shared" si="41"/>
        <v>0</v>
      </c>
    </row>
    <row r="128" spans="1:16">
      <c r="A128" s="40">
        <v>110</v>
      </c>
      <c r="B128" s="42"/>
      <c r="C128" s="77" t="s">
        <v>426</v>
      </c>
      <c r="D128" s="79" t="s">
        <v>60</v>
      </c>
      <c r="E128" s="85">
        <v>20</v>
      </c>
      <c r="F128" s="7"/>
      <c r="G128" s="7"/>
      <c r="H128" s="7"/>
      <c r="I128" s="7"/>
      <c r="J128" s="7"/>
      <c r="K128" s="7">
        <f t="shared" si="42"/>
        <v>0</v>
      </c>
      <c r="L128" s="7">
        <f t="shared" si="37"/>
        <v>0</v>
      </c>
      <c r="M128" s="7">
        <f t="shared" si="38"/>
        <v>0</v>
      </c>
      <c r="N128" s="7">
        <f t="shared" si="39"/>
        <v>0</v>
      </c>
      <c r="O128" s="7">
        <f t="shared" si="40"/>
        <v>0</v>
      </c>
      <c r="P128" s="7">
        <f t="shared" si="41"/>
        <v>0</v>
      </c>
    </row>
    <row r="129" spans="1:16">
      <c r="A129" s="40">
        <v>111</v>
      </c>
      <c r="B129" s="42"/>
      <c r="C129" s="77" t="s">
        <v>427</v>
      </c>
      <c r="D129" s="79" t="s">
        <v>60</v>
      </c>
      <c r="E129" s="85">
        <v>1</v>
      </c>
      <c r="F129" s="7"/>
      <c r="G129" s="7"/>
      <c r="H129" s="7"/>
      <c r="I129" s="7"/>
      <c r="J129" s="7"/>
      <c r="K129" s="7">
        <f t="shared" si="42"/>
        <v>0</v>
      </c>
      <c r="L129" s="7">
        <f t="shared" si="37"/>
        <v>0</v>
      </c>
      <c r="M129" s="7">
        <f t="shared" si="38"/>
        <v>0</v>
      </c>
      <c r="N129" s="7">
        <f t="shared" si="39"/>
        <v>0</v>
      </c>
      <c r="O129" s="7">
        <f t="shared" si="40"/>
        <v>0</v>
      </c>
      <c r="P129" s="7">
        <f t="shared" si="41"/>
        <v>0</v>
      </c>
    </row>
    <row r="130" spans="1:16">
      <c r="A130" s="40">
        <v>112</v>
      </c>
      <c r="B130" s="42"/>
      <c r="C130" s="73" t="s">
        <v>428</v>
      </c>
      <c r="D130" s="79" t="s">
        <v>53</v>
      </c>
      <c r="E130" s="85">
        <v>4.0999999999999996</v>
      </c>
      <c r="F130" s="7"/>
      <c r="G130" s="7"/>
      <c r="H130" s="7"/>
      <c r="I130" s="7"/>
      <c r="J130" s="7"/>
      <c r="K130" s="7">
        <f t="shared" si="42"/>
        <v>0</v>
      </c>
      <c r="L130" s="7">
        <f t="shared" si="37"/>
        <v>0</v>
      </c>
      <c r="M130" s="7">
        <f t="shared" si="38"/>
        <v>0</v>
      </c>
      <c r="N130" s="7">
        <f t="shared" si="39"/>
        <v>0</v>
      </c>
      <c r="O130" s="7">
        <f t="shared" si="40"/>
        <v>0</v>
      </c>
      <c r="P130" s="7">
        <f t="shared" si="41"/>
        <v>0</v>
      </c>
    </row>
    <row r="131" spans="1:16">
      <c r="A131" s="40"/>
      <c r="B131" s="42"/>
      <c r="C131" s="98" t="s">
        <v>429</v>
      </c>
      <c r="D131" s="79"/>
      <c r="E131" s="85"/>
      <c r="F131" s="7"/>
      <c r="G131" s="7"/>
      <c r="H131" s="7"/>
      <c r="I131" s="7"/>
      <c r="J131" s="7"/>
      <c r="K131" s="7">
        <f t="shared" si="42"/>
        <v>0</v>
      </c>
      <c r="L131" s="7">
        <f t="shared" si="37"/>
        <v>0</v>
      </c>
      <c r="M131" s="7">
        <f t="shared" si="38"/>
        <v>0</v>
      </c>
      <c r="N131" s="7">
        <f t="shared" si="39"/>
        <v>0</v>
      </c>
      <c r="O131" s="7">
        <f t="shared" si="40"/>
        <v>0</v>
      </c>
      <c r="P131" s="7">
        <f t="shared" si="41"/>
        <v>0</v>
      </c>
    </row>
    <row r="132" spans="1:16">
      <c r="A132" s="40">
        <v>115</v>
      </c>
      <c r="B132" s="42"/>
      <c r="C132" s="72">
        <v>957</v>
      </c>
      <c r="D132" s="41" t="s">
        <v>60</v>
      </c>
      <c r="E132" s="85">
        <v>4</v>
      </c>
      <c r="F132" s="7"/>
      <c r="G132" s="7"/>
      <c r="H132" s="7"/>
      <c r="I132" s="7"/>
      <c r="J132" s="7"/>
      <c r="K132" s="7">
        <f t="shared" si="42"/>
        <v>0</v>
      </c>
      <c r="L132" s="7">
        <f t="shared" si="37"/>
        <v>0</v>
      </c>
      <c r="M132" s="7">
        <f t="shared" si="38"/>
        <v>0</v>
      </c>
      <c r="N132" s="7">
        <f t="shared" si="39"/>
        <v>0</v>
      </c>
      <c r="O132" s="7">
        <f t="shared" si="40"/>
        <v>0</v>
      </c>
      <c r="P132" s="7">
        <f t="shared" si="41"/>
        <v>0</v>
      </c>
    </row>
    <row r="133" spans="1:16">
      <c r="A133" s="165" t="s">
        <v>431</v>
      </c>
      <c r="B133" s="165"/>
      <c r="C133" s="165"/>
      <c r="D133" s="165"/>
      <c r="E133" s="165"/>
      <c r="F133" s="165"/>
      <c r="G133" s="165"/>
      <c r="H133" s="165"/>
      <c r="I133" s="165"/>
      <c r="J133" s="165"/>
      <c r="K133" s="165"/>
      <c r="L133" s="165"/>
      <c r="M133" s="165"/>
      <c r="N133" s="165"/>
      <c r="O133" s="165"/>
      <c r="P133" s="165"/>
    </row>
    <row r="134" spans="1:16">
      <c r="A134" s="165" t="s">
        <v>342</v>
      </c>
      <c r="B134" s="165"/>
      <c r="C134" s="165"/>
      <c r="D134" s="165"/>
      <c r="E134" s="165"/>
      <c r="F134" s="165"/>
      <c r="G134" s="165"/>
      <c r="H134" s="165"/>
      <c r="I134" s="165"/>
      <c r="J134" s="165"/>
      <c r="K134" s="165"/>
      <c r="L134" s="165"/>
      <c r="M134" s="165"/>
      <c r="N134" s="165"/>
      <c r="O134" s="165"/>
      <c r="P134" s="165"/>
    </row>
    <row r="135" spans="1:16">
      <c r="A135" s="165" t="s">
        <v>344</v>
      </c>
      <c r="B135" s="165"/>
      <c r="C135" s="165"/>
      <c r="D135" s="165"/>
      <c r="E135" s="165"/>
      <c r="F135" s="165"/>
      <c r="G135" s="165"/>
      <c r="H135" s="165"/>
      <c r="I135" s="165"/>
      <c r="J135" s="165"/>
      <c r="K135" s="165"/>
      <c r="L135" s="165"/>
      <c r="M135" s="165"/>
      <c r="N135" s="165"/>
      <c r="O135" s="165"/>
      <c r="P135" s="165"/>
    </row>
    <row r="136" spans="1:16" ht="31.5">
      <c r="A136" s="40">
        <v>1</v>
      </c>
      <c r="B136" s="42"/>
      <c r="C136" s="74" t="s">
        <v>345</v>
      </c>
      <c r="D136" s="41" t="s">
        <v>294</v>
      </c>
      <c r="E136" s="43">
        <v>40.9</v>
      </c>
      <c r="F136" s="7"/>
      <c r="G136" s="7"/>
      <c r="H136" s="7"/>
      <c r="I136" s="7"/>
      <c r="J136" s="7"/>
      <c r="K136" s="7">
        <f t="shared" si="36"/>
        <v>0</v>
      </c>
      <c r="L136" s="7">
        <f t="shared" si="37"/>
        <v>0</v>
      </c>
      <c r="M136" s="7">
        <f t="shared" si="38"/>
        <v>0</v>
      </c>
      <c r="N136" s="7">
        <f t="shared" si="39"/>
        <v>0</v>
      </c>
      <c r="O136" s="7">
        <f t="shared" si="40"/>
        <v>0</v>
      </c>
      <c r="P136" s="7">
        <f t="shared" si="41"/>
        <v>0</v>
      </c>
    </row>
    <row r="137" spans="1:16" ht="31.5">
      <c r="A137" s="40">
        <v>2</v>
      </c>
      <c r="B137" s="42"/>
      <c r="C137" s="74" t="s">
        <v>347</v>
      </c>
      <c r="D137" s="41" t="s">
        <v>294</v>
      </c>
      <c r="E137" s="43">
        <v>19.3</v>
      </c>
      <c r="F137" s="7"/>
      <c r="G137" s="7"/>
      <c r="H137" s="7"/>
      <c r="I137" s="7"/>
      <c r="J137" s="7"/>
      <c r="K137" s="7">
        <f t="shared" si="36"/>
        <v>0</v>
      </c>
      <c r="L137" s="7">
        <f t="shared" si="37"/>
        <v>0</v>
      </c>
      <c r="M137" s="7">
        <f t="shared" si="38"/>
        <v>0</v>
      </c>
      <c r="N137" s="7">
        <f t="shared" si="39"/>
        <v>0</v>
      </c>
      <c r="O137" s="7">
        <f t="shared" si="40"/>
        <v>0</v>
      </c>
      <c r="P137" s="7">
        <f t="shared" si="41"/>
        <v>0</v>
      </c>
    </row>
    <row r="138" spans="1:16" ht="31.5">
      <c r="A138" s="40">
        <v>3</v>
      </c>
      <c r="B138" s="42"/>
      <c r="C138" s="74" t="s">
        <v>348</v>
      </c>
      <c r="D138" s="41" t="s">
        <v>294</v>
      </c>
      <c r="E138" s="43">
        <v>132.9</v>
      </c>
      <c r="F138" s="7"/>
      <c r="G138" s="7"/>
      <c r="H138" s="7"/>
      <c r="I138" s="7"/>
      <c r="J138" s="7"/>
      <c r="K138" s="7">
        <f t="shared" si="36"/>
        <v>0</v>
      </c>
      <c r="L138" s="7">
        <f t="shared" si="37"/>
        <v>0</v>
      </c>
      <c r="M138" s="7">
        <f t="shared" si="38"/>
        <v>0</v>
      </c>
      <c r="N138" s="7">
        <f t="shared" si="39"/>
        <v>0</v>
      </c>
      <c r="O138" s="7">
        <f t="shared" si="40"/>
        <v>0</v>
      </c>
      <c r="P138" s="7">
        <f t="shared" si="41"/>
        <v>0</v>
      </c>
    </row>
    <row r="139" spans="1:16" ht="31.5">
      <c r="A139" s="40">
        <v>4</v>
      </c>
      <c r="B139" s="42"/>
      <c r="C139" s="74" t="s">
        <v>349</v>
      </c>
      <c r="D139" s="41" t="s">
        <v>294</v>
      </c>
      <c r="E139" s="43">
        <v>13</v>
      </c>
      <c r="F139" s="7"/>
      <c r="G139" s="7"/>
      <c r="H139" s="7"/>
      <c r="I139" s="7"/>
      <c r="J139" s="7"/>
      <c r="K139" s="7">
        <f t="shared" si="36"/>
        <v>0</v>
      </c>
      <c r="L139" s="7">
        <f t="shared" si="37"/>
        <v>0</v>
      </c>
      <c r="M139" s="7">
        <f t="shared" si="38"/>
        <v>0</v>
      </c>
      <c r="N139" s="7">
        <f t="shared" si="39"/>
        <v>0</v>
      </c>
      <c r="O139" s="7">
        <f t="shared" si="40"/>
        <v>0</v>
      </c>
      <c r="P139" s="7">
        <f t="shared" si="41"/>
        <v>0</v>
      </c>
    </row>
    <row r="140" spans="1:16" ht="31.5">
      <c r="A140" s="40">
        <v>5</v>
      </c>
      <c r="B140" s="42"/>
      <c r="C140" s="74" t="s">
        <v>350</v>
      </c>
      <c r="D140" s="41" t="s">
        <v>53</v>
      </c>
      <c r="E140" s="43">
        <v>17.5</v>
      </c>
      <c r="F140" s="7"/>
      <c r="G140" s="7"/>
      <c r="H140" s="7"/>
      <c r="I140" s="7"/>
      <c r="J140" s="7"/>
      <c r="K140" s="7">
        <f t="shared" si="36"/>
        <v>0</v>
      </c>
      <c r="L140" s="7">
        <f t="shared" si="37"/>
        <v>0</v>
      </c>
      <c r="M140" s="7">
        <f t="shared" si="38"/>
        <v>0</v>
      </c>
      <c r="N140" s="7">
        <f t="shared" si="39"/>
        <v>0</v>
      </c>
      <c r="O140" s="7">
        <f t="shared" si="40"/>
        <v>0</v>
      </c>
      <c r="P140" s="7">
        <f t="shared" si="41"/>
        <v>0</v>
      </c>
    </row>
    <row r="141" spans="1:16" ht="31.5">
      <c r="A141" s="40">
        <v>6</v>
      </c>
      <c r="B141" s="42"/>
      <c r="C141" s="75" t="s">
        <v>352</v>
      </c>
      <c r="D141" s="41" t="s">
        <v>60</v>
      </c>
      <c r="E141" s="43">
        <v>3</v>
      </c>
      <c r="F141" s="7"/>
      <c r="G141" s="7"/>
      <c r="H141" s="7"/>
      <c r="I141" s="7"/>
      <c r="J141" s="7"/>
      <c r="K141" s="7">
        <f t="shared" si="36"/>
        <v>0</v>
      </c>
      <c r="L141" s="7">
        <f t="shared" si="37"/>
        <v>0</v>
      </c>
      <c r="M141" s="7">
        <f t="shared" si="38"/>
        <v>0</v>
      </c>
      <c r="N141" s="7">
        <f t="shared" si="39"/>
        <v>0</v>
      </c>
      <c r="O141" s="7">
        <f t="shared" si="40"/>
        <v>0</v>
      </c>
      <c r="P141" s="7">
        <f t="shared" si="41"/>
        <v>0</v>
      </c>
    </row>
    <row r="142" spans="1:16" ht="31.5">
      <c r="A142" s="40">
        <v>7</v>
      </c>
      <c r="B142" s="42"/>
      <c r="C142" s="75" t="s">
        <v>353</v>
      </c>
      <c r="D142" s="41" t="s">
        <v>60</v>
      </c>
      <c r="E142" s="43">
        <v>1</v>
      </c>
      <c r="F142" s="7"/>
      <c r="G142" s="7"/>
      <c r="H142" s="7"/>
      <c r="I142" s="7"/>
      <c r="J142" s="7"/>
      <c r="K142" s="7">
        <f t="shared" si="36"/>
        <v>0</v>
      </c>
      <c r="L142" s="7">
        <f t="shared" si="37"/>
        <v>0</v>
      </c>
      <c r="M142" s="7">
        <f t="shared" si="38"/>
        <v>0</v>
      </c>
      <c r="N142" s="7">
        <f t="shared" si="39"/>
        <v>0</v>
      </c>
      <c r="O142" s="7">
        <f t="shared" si="40"/>
        <v>0</v>
      </c>
      <c r="P142" s="7">
        <f t="shared" si="41"/>
        <v>0</v>
      </c>
    </row>
    <row r="143" spans="1:16" ht="47.25">
      <c r="A143" s="40">
        <v>8</v>
      </c>
      <c r="B143" s="42"/>
      <c r="C143" s="75" t="s">
        <v>355</v>
      </c>
      <c r="D143" s="114" t="s">
        <v>53</v>
      </c>
      <c r="E143" s="43">
        <v>43</v>
      </c>
      <c r="F143" s="7"/>
      <c r="G143" s="7"/>
      <c r="H143" s="7"/>
      <c r="I143" s="7"/>
      <c r="J143" s="7"/>
      <c r="K143" s="7">
        <f t="shared" si="36"/>
        <v>0</v>
      </c>
      <c r="L143" s="7">
        <f t="shared" si="37"/>
        <v>0</v>
      </c>
      <c r="M143" s="7">
        <f t="shared" si="38"/>
        <v>0</v>
      </c>
      <c r="N143" s="7">
        <f t="shared" si="39"/>
        <v>0</v>
      </c>
      <c r="O143" s="7">
        <f t="shared" si="40"/>
        <v>0</v>
      </c>
      <c r="P143" s="7">
        <f t="shared" si="41"/>
        <v>0</v>
      </c>
    </row>
    <row r="144" spans="1:16" ht="63">
      <c r="A144" s="40">
        <v>9</v>
      </c>
      <c r="B144" s="42"/>
      <c r="C144" s="75" t="s">
        <v>356</v>
      </c>
      <c r="D144" s="41" t="s">
        <v>60</v>
      </c>
      <c r="E144" s="43">
        <v>1</v>
      </c>
      <c r="F144" s="7"/>
      <c r="G144" s="7"/>
      <c r="H144" s="7"/>
      <c r="I144" s="7"/>
      <c r="J144" s="7"/>
      <c r="K144" s="7">
        <f t="shared" ref="K144:K185" si="43">SUM(H144:J144)</f>
        <v>0</v>
      </c>
      <c r="L144" s="7">
        <f t="shared" ref="L144:L185" si="44">ROUND(E144*F144,2)</f>
        <v>0</v>
      </c>
      <c r="M144" s="7">
        <f t="shared" ref="M144:M185" si="45">ROUND(E144*H144,2)</f>
        <v>0</v>
      </c>
      <c r="N144" s="7">
        <f t="shared" ref="N144:N185" si="46">ROUND(E144*I144,2)</f>
        <v>0</v>
      </c>
      <c r="O144" s="7">
        <f t="shared" ref="O144:O185" si="47">ROUND(E144*J144,2)</f>
        <v>0</v>
      </c>
      <c r="P144" s="7">
        <f t="shared" ref="P144:P185" si="48">SUM(M144:O144)</f>
        <v>0</v>
      </c>
    </row>
    <row r="145" spans="1:16" ht="47.25">
      <c r="A145" s="40">
        <v>10</v>
      </c>
      <c r="B145" s="42"/>
      <c r="C145" s="75" t="s">
        <v>357</v>
      </c>
      <c r="D145" s="41" t="s">
        <v>53</v>
      </c>
      <c r="E145" s="43">
        <v>46.08</v>
      </c>
      <c r="F145" s="7"/>
      <c r="G145" s="7"/>
      <c r="H145" s="7"/>
      <c r="I145" s="7"/>
      <c r="J145" s="7"/>
      <c r="K145" s="7">
        <f t="shared" si="43"/>
        <v>0</v>
      </c>
      <c r="L145" s="7">
        <f t="shared" si="44"/>
        <v>0</v>
      </c>
      <c r="M145" s="7">
        <f t="shared" si="45"/>
        <v>0</v>
      </c>
      <c r="N145" s="7">
        <f t="shared" si="46"/>
        <v>0</v>
      </c>
      <c r="O145" s="7">
        <f t="shared" si="47"/>
        <v>0</v>
      </c>
      <c r="P145" s="7">
        <f t="shared" si="48"/>
        <v>0</v>
      </c>
    </row>
    <row r="146" spans="1:16" ht="31.5">
      <c r="A146" s="40">
        <v>11</v>
      </c>
      <c r="B146" s="42"/>
      <c r="C146" s="75" t="s">
        <v>358</v>
      </c>
      <c r="D146" s="41" t="s">
        <v>60</v>
      </c>
      <c r="E146" s="43">
        <v>1</v>
      </c>
      <c r="F146" s="7"/>
      <c r="G146" s="7"/>
      <c r="H146" s="7"/>
      <c r="I146" s="7"/>
      <c r="J146" s="7"/>
      <c r="K146" s="7">
        <f t="shared" si="43"/>
        <v>0</v>
      </c>
      <c r="L146" s="7">
        <f t="shared" si="44"/>
        <v>0</v>
      </c>
      <c r="M146" s="7">
        <f t="shared" si="45"/>
        <v>0</v>
      </c>
      <c r="N146" s="7">
        <f t="shared" si="46"/>
        <v>0</v>
      </c>
      <c r="O146" s="7">
        <f t="shared" si="47"/>
        <v>0</v>
      </c>
      <c r="P146" s="7">
        <f t="shared" si="48"/>
        <v>0</v>
      </c>
    </row>
    <row r="147" spans="1:16" ht="63">
      <c r="A147" s="40">
        <v>12</v>
      </c>
      <c r="B147" s="42"/>
      <c r="C147" s="75" t="s">
        <v>361</v>
      </c>
      <c r="D147" s="41" t="s">
        <v>294</v>
      </c>
      <c r="E147" s="43">
        <v>2</v>
      </c>
      <c r="F147" s="7"/>
      <c r="G147" s="7"/>
      <c r="H147" s="7"/>
      <c r="I147" s="7"/>
      <c r="J147" s="7"/>
      <c r="K147" s="7">
        <f t="shared" si="43"/>
        <v>0</v>
      </c>
      <c r="L147" s="7">
        <f t="shared" si="44"/>
        <v>0</v>
      </c>
      <c r="M147" s="7">
        <f t="shared" si="45"/>
        <v>0</v>
      </c>
      <c r="N147" s="7">
        <f t="shared" si="46"/>
        <v>0</v>
      </c>
      <c r="O147" s="7">
        <f t="shared" si="47"/>
        <v>0</v>
      </c>
      <c r="P147" s="7">
        <f t="shared" si="48"/>
        <v>0</v>
      </c>
    </row>
    <row r="148" spans="1:16" ht="47.25">
      <c r="A148" s="40">
        <v>13</v>
      </c>
      <c r="B148" s="42"/>
      <c r="C148" s="75" t="s">
        <v>363</v>
      </c>
      <c r="D148" s="41" t="s">
        <v>294</v>
      </c>
      <c r="E148" s="43">
        <v>13</v>
      </c>
      <c r="F148" s="7"/>
      <c r="G148" s="7"/>
      <c r="H148" s="7"/>
      <c r="I148" s="7"/>
      <c r="J148" s="7"/>
      <c r="K148" s="7">
        <f t="shared" si="43"/>
        <v>0</v>
      </c>
      <c r="L148" s="7">
        <f t="shared" si="44"/>
        <v>0</v>
      </c>
      <c r="M148" s="7">
        <f t="shared" si="45"/>
        <v>0</v>
      </c>
      <c r="N148" s="7">
        <f t="shared" si="46"/>
        <v>0</v>
      </c>
      <c r="O148" s="7">
        <f t="shared" si="47"/>
        <v>0</v>
      </c>
      <c r="P148" s="7">
        <f t="shared" si="48"/>
        <v>0</v>
      </c>
    </row>
    <row r="149" spans="1:16" ht="47.25">
      <c r="A149" s="40">
        <v>14</v>
      </c>
      <c r="B149" s="42"/>
      <c r="C149" s="75" t="s">
        <v>366</v>
      </c>
      <c r="D149" s="41" t="s">
        <v>294</v>
      </c>
      <c r="E149" s="43">
        <v>3</v>
      </c>
      <c r="F149" s="7"/>
      <c r="G149" s="7"/>
      <c r="H149" s="7"/>
      <c r="I149" s="7"/>
      <c r="J149" s="7"/>
      <c r="K149" s="7">
        <f t="shared" si="43"/>
        <v>0</v>
      </c>
      <c r="L149" s="7">
        <f t="shared" si="44"/>
        <v>0</v>
      </c>
      <c r="M149" s="7">
        <f t="shared" si="45"/>
        <v>0</v>
      </c>
      <c r="N149" s="7">
        <f t="shared" si="46"/>
        <v>0</v>
      </c>
      <c r="O149" s="7">
        <f t="shared" si="47"/>
        <v>0</v>
      </c>
      <c r="P149" s="7">
        <f t="shared" si="48"/>
        <v>0</v>
      </c>
    </row>
    <row r="150" spans="1:16" ht="31.5">
      <c r="A150" s="40">
        <v>15</v>
      </c>
      <c r="B150" s="42"/>
      <c r="C150" s="75" t="s">
        <v>367</v>
      </c>
      <c r="D150" s="41" t="s">
        <v>53</v>
      </c>
      <c r="E150" s="43">
        <v>1</v>
      </c>
      <c r="F150" s="7"/>
      <c r="G150" s="7"/>
      <c r="H150" s="7"/>
      <c r="I150" s="7"/>
      <c r="J150" s="7"/>
      <c r="K150" s="7">
        <f t="shared" si="43"/>
        <v>0</v>
      </c>
      <c r="L150" s="7">
        <f t="shared" si="44"/>
        <v>0</v>
      </c>
      <c r="M150" s="7">
        <f t="shared" si="45"/>
        <v>0</v>
      </c>
      <c r="N150" s="7">
        <f t="shared" si="46"/>
        <v>0</v>
      </c>
      <c r="O150" s="7">
        <f t="shared" si="47"/>
        <v>0</v>
      </c>
      <c r="P150" s="7">
        <f t="shared" si="48"/>
        <v>0</v>
      </c>
    </row>
    <row r="151" spans="1:16" ht="31.5">
      <c r="A151" s="40">
        <v>16</v>
      </c>
      <c r="B151" s="42"/>
      <c r="C151" s="75" t="s">
        <v>368</v>
      </c>
      <c r="D151" s="41" t="s">
        <v>53</v>
      </c>
      <c r="E151" s="43">
        <v>1</v>
      </c>
      <c r="F151" s="7"/>
      <c r="G151" s="7"/>
      <c r="H151" s="7"/>
      <c r="I151" s="7"/>
      <c r="J151" s="7"/>
      <c r="K151" s="7">
        <f t="shared" si="43"/>
        <v>0</v>
      </c>
      <c r="L151" s="7">
        <f t="shared" si="44"/>
        <v>0</v>
      </c>
      <c r="M151" s="7">
        <f t="shared" si="45"/>
        <v>0</v>
      </c>
      <c r="N151" s="7">
        <f t="shared" si="46"/>
        <v>0</v>
      </c>
      <c r="O151" s="7">
        <f t="shared" si="47"/>
        <v>0</v>
      </c>
      <c r="P151" s="7">
        <f t="shared" si="48"/>
        <v>0</v>
      </c>
    </row>
    <row r="152" spans="1:16" ht="157.5">
      <c r="A152" s="40">
        <v>17</v>
      </c>
      <c r="B152" s="42"/>
      <c r="C152" s="76" t="s">
        <v>370</v>
      </c>
      <c r="D152" s="41" t="s">
        <v>60</v>
      </c>
      <c r="E152" s="43">
        <v>12</v>
      </c>
      <c r="F152" s="7"/>
      <c r="G152" s="7"/>
      <c r="H152" s="7"/>
      <c r="I152" s="7"/>
      <c r="J152" s="7"/>
      <c r="K152" s="7">
        <f t="shared" si="43"/>
        <v>0</v>
      </c>
      <c r="L152" s="7">
        <f t="shared" si="44"/>
        <v>0</v>
      </c>
      <c r="M152" s="7">
        <f t="shared" si="45"/>
        <v>0</v>
      </c>
      <c r="N152" s="7">
        <f t="shared" si="46"/>
        <v>0</v>
      </c>
      <c r="O152" s="7">
        <f t="shared" si="47"/>
        <v>0</v>
      </c>
      <c r="P152" s="7">
        <f t="shared" si="48"/>
        <v>0</v>
      </c>
    </row>
    <row r="153" spans="1:16" ht="173.25">
      <c r="A153" s="40">
        <v>18</v>
      </c>
      <c r="B153" s="42"/>
      <c r="C153" s="75" t="s">
        <v>371</v>
      </c>
      <c r="D153" s="41" t="s">
        <v>60</v>
      </c>
      <c r="E153" s="43">
        <v>12</v>
      </c>
      <c r="F153" s="7"/>
      <c r="G153" s="7"/>
      <c r="H153" s="7"/>
      <c r="I153" s="7"/>
      <c r="J153" s="7"/>
      <c r="K153" s="7">
        <f t="shared" si="43"/>
        <v>0</v>
      </c>
      <c r="L153" s="7">
        <f t="shared" si="44"/>
        <v>0</v>
      </c>
      <c r="M153" s="7">
        <f t="shared" si="45"/>
        <v>0</v>
      </c>
      <c r="N153" s="7">
        <f t="shared" si="46"/>
        <v>0</v>
      </c>
      <c r="O153" s="7">
        <f t="shared" si="47"/>
        <v>0</v>
      </c>
      <c r="P153" s="7">
        <f t="shared" si="48"/>
        <v>0</v>
      </c>
    </row>
    <row r="154" spans="1:16" ht="31.5">
      <c r="A154" s="40">
        <v>19</v>
      </c>
      <c r="B154" s="42"/>
      <c r="C154" s="76" t="s">
        <v>372</v>
      </c>
      <c r="D154" s="41" t="s">
        <v>60</v>
      </c>
      <c r="E154" s="43">
        <v>12</v>
      </c>
      <c r="F154" s="7"/>
      <c r="G154" s="7"/>
      <c r="H154" s="7"/>
      <c r="I154" s="7"/>
      <c r="J154" s="7"/>
      <c r="K154" s="7">
        <f t="shared" si="43"/>
        <v>0</v>
      </c>
      <c r="L154" s="7">
        <f t="shared" si="44"/>
        <v>0</v>
      </c>
      <c r="M154" s="7">
        <f t="shared" si="45"/>
        <v>0</v>
      </c>
      <c r="N154" s="7">
        <f t="shared" si="46"/>
        <v>0</v>
      </c>
      <c r="O154" s="7">
        <f t="shared" si="47"/>
        <v>0</v>
      </c>
      <c r="P154" s="7">
        <f t="shared" si="48"/>
        <v>0</v>
      </c>
    </row>
    <row r="155" spans="1:16" ht="110.25">
      <c r="A155" s="40">
        <v>20</v>
      </c>
      <c r="B155" s="42"/>
      <c r="C155" s="74" t="s">
        <v>373</v>
      </c>
      <c r="D155" s="41" t="s">
        <v>60</v>
      </c>
      <c r="E155" s="43">
        <v>12</v>
      </c>
      <c r="F155" s="7"/>
      <c r="G155" s="7"/>
      <c r="H155" s="7"/>
      <c r="I155" s="7"/>
      <c r="J155" s="7"/>
      <c r="K155" s="7">
        <f t="shared" si="43"/>
        <v>0</v>
      </c>
      <c r="L155" s="7">
        <f t="shared" si="44"/>
        <v>0</v>
      </c>
      <c r="M155" s="7">
        <f t="shared" si="45"/>
        <v>0</v>
      </c>
      <c r="N155" s="7">
        <f t="shared" si="46"/>
        <v>0</v>
      </c>
      <c r="O155" s="7">
        <f t="shared" si="47"/>
        <v>0</v>
      </c>
      <c r="P155" s="7">
        <f t="shared" si="48"/>
        <v>0</v>
      </c>
    </row>
    <row r="156" spans="1:16" ht="47.25">
      <c r="A156" s="40">
        <v>21</v>
      </c>
      <c r="B156" s="42"/>
      <c r="C156" s="76" t="s">
        <v>374</v>
      </c>
      <c r="D156" s="41" t="s">
        <v>60</v>
      </c>
      <c r="E156" s="43">
        <v>12</v>
      </c>
      <c r="F156" s="7"/>
      <c r="G156" s="7"/>
      <c r="H156" s="7"/>
      <c r="I156" s="7"/>
      <c r="J156" s="7"/>
      <c r="K156" s="7">
        <f t="shared" si="43"/>
        <v>0</v>
      </c>
      <c r="L156" s="7">
        <f t="shared" si="44"/>
        <v>0</v>
      </c>
      <c r="M156" s="7">
        <f t="shared" si="45"/>
        <v>0</v>
      </c>
      <c r="N156" s="7">
        <f t="shared" si="46"/>
        <v>0</v>
      </c>
      <c r="O156" s="7">
        <f t="shared" si="47"/>
        <v>0</v>
      </c>
      <c r="P156" s="7">
        <f t="shared" si="48"/>
        <v>0</v>
      </c>
    </row>
    <row r="157" spans="1:16" ht="78.75">
      <c r="A157" s="40">
        <v>22</v>
      </c>
      <c r="B157" s="42"/>
      <c r="C157" s="76" t="s">
        <v>375</v>
      </c>
      <c r="D157" s="41" t="s">
        <v>60</v>
      </c>
      <c r="E157" s="43">
        <v>12</v>
      </c>
      <c r="F157" s="7"/>
      <c r="G157" s="7"/>
      <c r="H157" s="7"/>
      <c r="I157" s="7"/>
      <c r="J157" s="7"/>
      <c r="K157" s="7">
        <f t="shared" si="43"/>
        <v>0</v>
      </c>
      <c r="L157" s="7">
        <f t="shared" si="44"/>
        <v>0</v>
      </c>
      <c r="M157" s="7">
        <f t="shared" si="45"/>
        <v>0</v>
      </c>
      <c r="N157" s="7">
        <f t="shared" si="46"/>
        <v>0</v>
      </c>
      <c r="O157" s="7">
        <f t="shared" si="47"/>
        <v>0</v>
      </c>
      <c r="P157" s="7">
        <f t="shared" si="48"/>
        <v>0</v>
      </c>
    </row>
    <row r="158" spans="1:16" ht="78.75">
      <c r="A158" s="40">
        <v>23</v>
      </c>
      <c r="B158" s="42"/>
      <c r="C158" s="96" t="s">
        <v>688</v>
      </c>
      <c r="D158" s="41" t="s">
        <v>60</v>
      </c>
      <c r="E158" s="43">
        <v>1</v>
      </c>
      <c r="F158" s="7"/>
      <c r="G158" s="7"/>
      <c r="H158" s="7"/>
      <c r="I158" s="7"/>
      <c r="J158" s="7"/>
      <c r="K158" s="7">
        <f t="shared" si="43"/>
        <v>0</v>
      </c>
      <c r="L158" s="7">
        <f t="shared" si="44"/>
        <v>0</v>
      </c>
      <c r="M158" s="7">
        <f t="shared" si="45"/>
        <v>0</v>
      </c>
      <c r="N158" s="7">
        <f t="shared" si="46"/>
        <v>0</v>
      </c>
      <c r="O158" s="7">
        <f t="shared" si="47"/>
        <v>0</v>
      </c>
      <c r="P158" s="7">
        <f t="shared" si="48"/>
        <v>0</v>
      </c>
    </row>
    <row r="159" spans="1:16">
      <c r="A159" s="165" t="s">
        <v>377</v>
      </c>
      <c r="B159" s="165"/>
      <c r="C159" s="165"/>
      <c r="D159" s="165"/>
      <c r="E159" s="165"/>
      <c r="F159" s="165"/>
      <c r="G159" s="165"/>
      <c r="H159" s="165"/>
      <c r="I159" s="165"/>
      <c r="J159" s="165"/>
      <c r="K159" s="165"/>
      <c r="L159" s="165"/>
      <c r="M159" s="165"/>
      <c r="N159" s="165"/>
      <c r="O159" s="165"/>
      <c r="P159" s="165"/>
    </row>
    <row r="160" spans="1:16" ht="31.5">
      <c r="A160" s="40">
        <v>25</v>
      </c>
      <c r="B160" s="42"/>
      <c r="C160" s="44" t="s">
        <v>378</v>
      </c>
      <c r="D160" s="114" t="s">
        <v>50</v>
      </c>
      <c r="E160" s="43">
        <v>451.05</v>
      </c>
      <c r="F160" s="7"/>
      <c r="G160" s="7"/>
      <c r="H160" s="7"/>
      <c r="I160" s="7"/>
      <c r="J160" s="7"/>
      <c r="K160" s="7">
        <f t="shared" si="43"/>
        <v>0</v>
      </c>
      <c r="L160" s="7">
        <f t="shared" si="44"/>
        <v>0</v>
      </c>
      <c r="M160" s="7">
        <f t="shared" si="45"/>
        <v>0</v>
      </c>
      <c r="N160" s="7">
        <f t="shared" si="46"/>
        <v>0</v>
      </c>
      <c r="O160" s="7">
        <f t="shared" si="47"/>
        <v>0</v>
      </c>
      <c r="P160" s="7">
        <f t="shared" si="48"/>
        <v>0</v>
      </c>
    </row>
    <row r="161" spans="1:16" ht="31.5">
      <c r="A161" s="40">
        <v>26</v>
      </c>
      <c r="B161" s="42"/>
      <c r="C161" s="44" t="s">
        <v>380</v>
      </c>
      <c r="D161" s="121" t="s">
        <v>294</v>
      </c>
      <c r="E161" s="43">
        <v>1468.9</v>
      </c>
      <c r="F161" s="7"/>
      <c r="G161" s="7"/>
      <c r="H161" s="7"/>
      <c r="I161" s="7"/>
      <c r="J161" s="7"/>
      <c r="K161" s="7">
        <f t="shared" si="43"/>
        <v>0</v>
      </c>
      <c r="L161" s="7">
        <f t="shared" si="44"/>
        <v>0</v>
      </c>
      <c r="M161" s="7">
        <f t="shared" si="45"/>
        <v>0</v>
      </c>
      <c r="N161" s="7">
        <f t="shared" si="46"/>
        <v>0</v>
      </c>
      <c r="O161" s="7">
        <f t="shared" si="47"/>
        <v>0</v>
      </c>
      <c r="P161" s="7">
        <f t="shared" si="48"/>
        <v>0</v>
      </c>
    </row>
    <row r="162" spans="1:16">
      <c r="A162" s="165" t="s">
        <v>382</v>
      </c>
      <c r="B162" s="165"/>
      <c r="C162" s="165"/>
      <c r="D162" s="165"/>
      <c r="E162" s="165"/>
      <c r="F162" s="165"/>
      <c r="G162" s="165"/>
      <c r="H162" s="165"/>
      <c r="I162" s="165"/>
      <c r="J162" s="165"/>
      <c r="K162" s="165"/>
      <c r="L162" s="165"/>
      <c r="M162" s="165"/>
      <c r="N162" s="165"/>
      <c r="O162" s="165"/>
      <c r="P162" s="165"/>
    </row>
    <row r="163" spans="1:16" ht="31.5">
      <c r="A163" s="40">
        <v>28</v>
      </c>
      <c r="B163" s="42"/>
      <c r="C163" s="44" t="s">
        <v>383</v>
      </c>
      <c r="D163" s="41" t="s">
        <v>50</v>
      </c>
      <c r="E163" s="81">
        <v>100.8</v>
      </c>
      <c r="F163" s="7"/>
      <c r="G163" s="7"/>
      <c r="H163" s="7"/>
      <c r="I163" s="7"/>
      <c r="J163" s="7"/>
      <c r="K163" s="7">
        <f t="shared" si="43"/>
        <v>0</v>
      </c>
      <c r="L163" s="7">
        <f t="shared" si="44"/>
        <v>0</v>
      </c>
      <c r="M163" s="7">
        <f t="shared" si="45"/>
        <v>0</v>
      </c>
      <c r="N163" s="7">
        <f t="shared" si="46"/>
        <v>0</v>
      </c>
      <c r="O163" s="7">
        <f t="shared" si="47"/>
        <v>0</v>
      </c>
      <c r="P163" s="7">
        <f t="shared" si="48"/>
        <v>0</v>
      </c>
    </row>
    <row r="164" spans="1:16" ht="31.5">
      <c r="A164" s="40">
        <v>29</v>
      </c>
      <c r="B164" s="42"/>
      <c r="C164" s="44" t="s">
        <v>384</v>
      </c>
      <c r="D164" s="41" t="s">
        <v>50</v>
      </c>
      <c r="E164" s="81">
        <v>55.1</v>
      </c>
      <c r="F164" s="7"/>
      <c r="G164" s="7"/>
      <c r="H164" s="7"/>
      <c r="I164" s="7"/>
      <c r="J164" s="7"/>
      <c r="K164" s="7">
        <f t="shared" si="43"/>
        <v>0</v>
      </c>
      <c r="L164" s="7">
        <f t="shared" si="44"/>
        <v>0</v>
      </c>
      <c r="M164" s="7">
        <f t="shared" si="45"/>
        <v>0</v>
      </c>
      <c r="N164" s="7">
        <f t="shared" si="46"/>
        <v>0</v>
      </c>
      <c r="O164" s="7">
        <f t="shared" si="47"/>
        <v>0</v>
      </c>
      <c r="P164" s="7">
        <f t="shared" si="48"/>
        <v>0</v>
      </c>
    </row>
    <row r="165" spans="1:16">
      <c r="A165" s="40">
        <v>30</v>
      </c>
      <c r="B165" s="42"/>
      <c r="C165" s="44" t="s">
        <v>385</v>
      </c>
      <c r="D165" s="41" t="s">
        <v>50</v>
      </c>
      <c r="E165" s="81">
        <v>7</v>
      </c>
      <c r="F165" s="7"/>
      <c r="G165" s="7"/>
      <c r="H165" s="7"/>
      <c r="I165" s="7"/>
      <c r="J165" s="7"/>
      <c r="K165" s="7">
        <f t="shared" si="43"/>
        <v>0</v>
      </c>
      <c r="L165" s="7">
        <f t="shared" si="44"/>
        <v>0</v>
      </c>
      <c r="M165" s="7">
        <f t="shared" si="45"/>
        <v>0</v>
      </c>
      <c r="N165" s="7">
        <f t="shared" si="46"/>
        <v>0</v>
      </c>
      <c r="O165" s="7">
        <f t="shared" si="47"/>
        <v>0</v>
      </c>
      <c r="P165" s="7">
        <f t="shared" si="48"/>
        <v>0</v>
      </c>
    </row>
    <row r="166" spans="1:16">
      <c r="A166" s="40">
        <v>31</v>
      </c>
      <c r="B166" s="42"/>
      <c r="C166" s="44" t="s">
        <v>386</v>
      </c>
      <c r="D166" s="41" t="s">
        <v>50</v>
      </c>
      <c r="E166" s="81">
        <v>7.8</v>
      </c>
      <c r="F166" s="7"/>
      <c r="G166" s="7"/>
      <c r="H166" s="7"/>
      <c r="I166" s="7"/>
      <c r="J166" s="7"/>
      <c r="K166" s="7">
        <f t="shared" si="43"/>
        <v>0</v>
      </c>
      <c r="L166" s="7">
        <f t="shared" si="44"/>
        <v>0</v>
      </c>
      <c r="M166" s="7">
        <f t="shared" si="45"/>
        <v>0</v>
      </c>
      <c r="N166" s="7">
        <f t="shared" si="46"/>
        <v>0</v>
      </c>
      <c r="O166" s="7">
        <f t="shared" si="47"/>
        <v>0</v>
      </c>
      <c r="P166" s="7">
        <f t="shared" si="48"/>
        <v>0</v>
      </c>
    </row>
    <row r="167" spans="1:16" ht="31.5">
      <c r="A167" s="40">
        <v>32</v>
      </c>
      <c r="B167" s="42"/>
      <c r="C167" s="44" t="s">
        <v>387</v>
      </c>
      <c r="D167" s="41" t="s">
        <v>50</v>
      </c>
      <c r="E167" s="81">
        <v>24.4</v>
      </c>
      <c r="F167" s="7"/>
      <c r="G167" s="7"/>
      <c r="H167" s="7"/>
      <c r="I167" s="7"/>
      <c r="J167" s="7"/>
      <c r="K167" s="7">
        <f t="shared" si="43"/>
        <v>0</v>
      </c>
      <c r="L167" s="7">
        <f t="shared" si="44"/>
        <v>0</v>
      </c>
      <c r="M167" s="7">
        <f t="shared" si="45"/>
        <v>0</v>
      </c>
      <c r="N167" s="7">
        <f t="shared" si="46"/>
        <v>0</v>
      </c>
      <c r="O167" s="7">
        <f t="shared" si="47"/>
        <v>0</v>
      </c>
      <c r="P167" s="7">
        <f t="shared" si="48"/>
        <v>0</v>
      </c>
    </row>
    <row r="168" spans="1:16" ht="31.5">
      <c r="A168" s="40">
        <v>33</v>
      </c>
      <c r="B168" s="42"/>
      <c r="C168" s="44" t="s">
        <v>388</v>
      </c>
      <c r="D168" s="41" t="s">
        <v>50</v>
      </c>
      <c r="E168" s="81">
        <v>6.1</v>
      </c>
      <c r="F168" s="7"/>
      <c r="G168" s="7"/>
      <c r="H168" s="7"/>
      <c r="I168" s="7"/>
      <c r="J168" s="7"/>
      <c r="K168" s="7">
        <f t="shared" si="43"/>
        <v>0</v>
      </c>
      <c r="L168" s="7">
        <f t="shared" si="44"/>
        <v>0</v>
      </c>
      <c r="M168" s="7">
        <f t="shared" si="45"/>
        <v>0</v>
      </c>
      <c r="N168" s="7">
        <f t="shared" si="46"/>
        <v>0</v>
      </c>
      <c r="O168" s="7">
        <f t="shared" si="47"/>
        <v>0</v>
      </c>
      <c r="P168" s="7">
        <f t="shared" si="48"/>
        <v>0</v>
      </c>
    </row>
    <row r="169" spans="1:16" ht="31.5">
      <c r="A169" s="40">
        <v>34</v>
      </c>
      <c r="B169" s="42"/>
      <c r="C169" s="44" t="s">
        <v>389</v>
      </c>
      <c r="D169" s="41" t="s">
        <v>50</v>
      </c>
      <c r="E169" s="81">
        <v>1.1000000000000001</v>
      </c>
      <c r="F169" s="7"/>
      <c r="G169" s="7"/>
      <c r="H169" s="7"/>
      <c r="I169" s="7"/>
      <c r="J169" s="7"/>
      <c r="K169" s="7">
        <f t="shared" si="43"/>
        <v>0</v>
      </c>
      <c r="L169" s="7">
        <f t="shared" si="44"/>
        <v>0</v>
      </c>
      <c r="M169" s="7">
        <f t="shared" si="45"/>
        <v>0</v>
      </c>
      <c r="N169" s="7">
        <f t="shared" si="46"/>
        <v>0</v>
      </c>
      <c r="O169" s="7">
        <f t="shared" si="47"/>
        <v>0</v>
      </c>
      <c r="P169" s="7">
        <f t="shared" si="48"/>
        <v>0</v>
      </c>
    </row>
    <row r="170" spans="1:16" ht="31.5">
      <c r="A170" s="40">
        <v>35</v>
      </c>
      <c r="B170" s="42"/>
      <c r="C170" s="44" t="s">
        <v>390</v>
      </c>
      <c r="D170" s="41" t="s">
        <v>50</v>
      </c>
      <c r="E170" s="81">
        <v>33.299999999999997</v>
      </c>
      <c r="F170" s="7"/>
      <c r="G170" s="7"/>
      <c r="H170" s="7"/>
      <c r="I170" s="7"/>
      <c r="J170" s="7"/>
      <c r="K170" s="7">
        <f t="shared" si="43"/>
        <v>0</v>
      </c>
      <c r="L170" s="7">
        <f t="shared" si="44"/>
        <v>0</v>
      </c>
      <c r="M170" s="7">
        <f t="shared" si="45"/>
        <v>0</v>
      </c>
      <c r="N170" s="7">
        <f t="shared" si="46"/>
        <v>0</v>
      </c>
      <c r="O170" s="7">
        <f t="shared" si="47"/>
        <v>0</v>
      </c>
      <c r="P170" s="7">
        <f t="shared" si="48"/>
        <v>0</v>
      </c>
    </row>
    <row r="171" spans="1:16" ht="31.5">
      <c r="A171" s="40">
        <v>36</v>
      </c>
      <c r="B171" s="42"/>
      <c r="C171" s="115" t="s">
        <v>1011</v>
      </c>
      <c r="D171" s="114" t="s">
        <v>50</v>
      </c>
      <c r="E171" s="117">
        <v>29.5</v>
      </c>
      <c r="F171" s="7"/>
      <c r="G171" s="7"/>
      <c r="H171" s="7"/>
      <c r="I171" s="7"/>
      <c r="J171" s="7"/>
      <c r="K171" s="7">
        <f t="shared" si="43"/>
        <v>0</v>
      </c>
      <c r="L171" s="7">
        <f t="shared" si="44"/>
        <v>0</v>
      </c>
      <c r="M171" s="7">
        <f t="shared" si="45"/>
        <v>0</v>
      </c>
      <c r="N171" s="7">
        <f t="shared" si="46"/>
        <v>0</v>
      </c>
      <c r="O171" s="7">
        <f t="shared" si="47"/>
        <v>0</v>
      </c>
      <c r="P171" s="7">
        <f t="shared" si="48"/>
        <v>0</v>
      </c>
    </row>
    <row r="172" spans="1:16" ht="31.5">
      <c r="A172" s="40">
        <v>37</v>
      </c>
      <c r="B172" s="42"/>
      <c r="C172" s="44" t="s">
        <v>391</v>
      </c>
      <c r="D172" s="41" t="s">
        <v>50</v>
      </c>
      <c r="E172" s="81">
        <v>38.700000000000003</v>
      </c>
      <c r="F172" s="7"/>
      <c r="G172" s="7"/>
      <c r="H172" s="7"/>
      <c r="I172" s="7"/>
      <c r="J172" s="7"/>
      <c r="K172" s="7">
        <f t="shared" si="43"/>
        <v>0</v>
      </c>
      <c r="L172" s="7">
        <f t="shared" si="44"/>
        <v>0</v>
      </c>
      <c r="M172" s="7">
        <f t="shared" si="45"/>
        <v>0</v>
      </c>
      <c r="N172" s="7">
        <f t="shared" si="46"/>
        <v>0</v>
      </c>
      <c r="O172" s="7">
        <f t="shared" si="47"/>
        <v>0</v>
      </c>
      <c r="P172" s="7">
        <f t="shared" si="48"/>
        <v>0</v>
      </c>
    </row>
    <row r="173" spans="1:16" ht="31.5">
      <c r="A173" s="40">
        <v>38</v>
      </c>
      <c r="B173" s="42"/>
      <c r="C173" s="44" t="s">
        <v>392</v>
      </c>
      <c r="D173" s="41" t="s">
        <v>50</v>
      </c>
      <c r="E173" s="118">
        <v>49.4</v>
      </c>
      <c r="F173" s="7"/>
      <c r="G173" s="7"/>
      <c r="H173" s="7"/>
      <c r="I173" s="7"/>
      <c r="J173" s="7"/>
      <c r="K173" s="7">
        <f t="shared" si="43"/>
        <v>0</v>
      </c>
      <c r="L173" s="7">
        <f t="shared" si="44"/>
        <v>0</v>
      </c>
      <c r="M173" s="7">
        <f t="shared" si="45"/>
        <v>0</v>
      </c>
      <c r="N173" s="7">
        <f t="shared" si="46"/>
        <v>0</v>
      </c>
      <c r="O173" s="7">
        <f t="shared" si="47"/>
        <v>0</v>
      </c>
      <c r="P173" s="7">
        <f t="shared" si="48"/>
        <v>0</v>
      </c>
    </row>
    <row r="174" spans="1:16">
      <c r="A174" s="82">
        <v>39</v>
      </c>
      <c r="B174" s="119"/>
      <c r="C174" s="120" t="s">
        <v>689</v>
      </c>
      <c r="D174" s="121" t="s">
        <v>294</v>
      </c>
      <c r="E174" s="122">
        <v>648</v>
      </c>
      <c r="F174" s="7"/>
      <c r="G174" s="7"/>
      <c r="H174" s="7"/>
      <c r="I174" s="7"/>
      <c r="J174" s="7"/>
      <c r="K174" s="7"/>
      <c r="L174" s="7"/>
      <c r="M174" s="7"/>
      <c r="N174" s="7"/>
      <c r="O174" s="7"/>
      <c r="P174" s="7"/>
    </row>
    <row r="175" spans="1:16" ht="47.25">
      <c r="A175" s="82" t="s">
        <v>1012</v>
      </c>
      <c r="B175" s="119"/>
      <c r="C175" s="123" t="s">
        <v>1013</v>
      </c>
      <c r="D175" s="121" t="s">
        <v>294</v>
      </c>
      <c r="E175" s="122">
        <v>237.6</v>
      </c>
      <c r="F175" s="7"/>
      <c r="G175" s="7"/>
      <c r="H175" s="7"/>
      <c r="I175" s="7"/>
      <c r="J175" s="7"/>
      <c r="K175" s="7"/>
      <c r="L175" s="7"/>
      <c r="M175" s="7"/>
      <c r="N175" s="7"/>
      <c r="O175" s="7"/>
      <c r="P175" s="7"/>
    </row>
    <row r="176" spans="1:16">
      <c r="A176" s="165" t="s">
        <v>398</v>
      </c>
      <c r="B176" s="165"/>
      <c r="C176" s="165"/>
      <c r="D176" s="165"/>
      <c r="E176" s="165"/>
      <c r="F176" s="165"/>
      <c r="G176" s="165"/>
      <c r="H176" s="165"/>
      <c r="I176" s="165"/>
      <c r="J176" s="165"/>
      <c r="K176" s="165"/>
      <c r="L176" s="165"/>
      <c r="M176" s="165"/>
      <c r="N176" s="165"/>
      <c r="O176" s="165"/>
      <c r="P176" s="165"/>
    </row>
    <row r="177" spans="1:16" ht="31.5">
      <c r="A177" s="40">
        <v>40</v>
      </c>
      <c r="B177" s="42"/>
      <c r="C177" s="44" t="s">
        <v>401</v>
      </c>
      <c r="D177" s="121" t="s">
        <v>294</v>
      </c>
      <c r="E177" s="43">
        <v>186.4</v>
      </c>
      <c r="F177" s="7"/>
      <c r="G177" s="7"/>
      <c r="H177" s="7"/>
      <c r="I177" s="7"/>
      <c r="J177" s="7"/>
      <c r="K177" s="7">
        <f t="shared" si="43"/>
        <v>0</v>
      </c>
      <c r="L177" s="7">
        <f t="shared" si="44"/>
        <v>0</v>
      </c>
      <c r="M177" s="7">
        <f t="shared" si="45"/>
        <v>0</v>
      </c>
      <c r="N177" s="7">
        <f t="shared" si="46"/>
        <v>0</v>
      </c>
      <c r="O177" s="7">
        <f t="shared" si="47"/>
        <v>0</v>
      </c>
      <c r="P177" s="7">
        <f t="shared" si="48"/>
        <v>0</v>
      </c>
    </row>
    <row r="178" spans="1:16" ht="31.5">
      <c r="A178" s="40">
        <v>41</v>
      </c>
      <c r="B178" s="42"/>
      <c r="C178" s="44" t="s">
        <v>402</v>
      </c>
      <c r="D178" s="121" t="s">
        <v>294</v>
      </c>
      <c r="E178" s="43">
        <v>199.4</v>
      </c>
      <c r="F178" s="7"/>
      <c r="G178" s="7"/>
      <c r="H178" s="7"/>
      <c r="I178" s="7"/>
      <c r="J178" s="7"/>
      <c r="K178" s="7">
        <f t="shared" si="43"/>
        <v>0</v>
      </c>
      <c r="L178" s="7">
        <f t="shared" si="44"/>
        <v>0</v>
      </c>
      <c r="M178" s="7">
        <f t="shared" si="45"/>
        <v>0</v>
      </c>
      <c r="N178" s="7">
        <f t="shared" si="46"/>
        <v>0</v>
      </c>
      <c r="O178" s="7">
        <f t="shared" si="47"/>
        <v>0</v>
      </c>
      <c r="P178" s="7">
        <f t="shared" si="48"/>
        <v>0</v>
      </c>
    </row>
    <row r="179" spans="1:16">
      <c r="A179" s="165" t="s">
        <v>403</v>
      </c>
      <c r="B179" s="165"/>
      <c r="C179" s="165"/>
      <c r="D179" s="165"/>
      <c r="E179" s="165"/>
      <c r="F179" s="165"/>
      <c r="G179" s="165"/>
      <c r="H179" s="165"/>
      <c r="I179" s="165"/>
      <c r="J179" s="165"/>
      <c r="K179" s="165"/>
      <c r="L179" s="165"/>
      <c r="M179" s="165"/>
      <c r="N179" s="165"/>
      <c r="O179" s="165"/>
      <c r="P179" s="165"/>
    </row>
    <row r="180" spans="1:16" ht="47.25">
      <c r="A180" s="40">
        <v>43</v>
      </c>
      <c r="B180" s="42"/>
      <c r="C180" s="44" t="s">
        <v>404</v>
      </c>
      <c r="D180" s="41" t="s">
        <v>53</v>
      </c>
      <c r="E180" s="43">
        <v>46</v>
      </c>
      <c r="F180" s="7"/>
      <c r="G180" s="7"/>
      <c r="H180" s="7"/>
      <c r="I180" s="7"/>
      <c r="J180" s="7"/>
      <c r="K180" s="7">
        <f t="shared" si="43"/>
        <v>0</v>
      </c>
      <c r="L180" s="7">
        <f t="shared" si="44"/>
        <v>0</v>
      </c>
      <c r="M180" s="7">
        <f t="shared" si="45"/>
        <v>0</v>
      </c>
      <c r="N180" s="7">
        <f t="shared" si="46"/>
        <v>0</v>
      </c>
      <c r="O180" s="7">
        <f t="shared" si="47"/>
        <v>0</v>
      </c>
      <c r="P180" s="7">
        <f t="shared" si="48"/>
        <v>0</v>
      </c>
    </row>
    <row r="181" spans="1:16" ht="47.25">
      <c r="A181" s="40">
        <v>44</v>
      </c>
      <c r="B181" s="42"/>
      <c r="C181" s="44" t="s">
        <v>405</v>
      </c>
      <c r="D181" s="41" t="s">
        <v>53</v>
      </c>
      <c r="E181" s="43">
        <v>3</v>
      </c>
      <c r="F181" s="7"/>
      <c r="G181" s="7"/>
      <c r="H181" s="7"/>
      <c r="I181" s="7"/>
      <c r="J181" s="7"/>
      <c r="K181" s="7">
        <f t="shared" si="43"/>
        <v>0</v>
      </c>
      <c r="L181" s="7">
        <f t="shared" si="44"/>
        <v>0</v>
      </c>
      <c r="M181" s="7">
        <f t="shared" si="45"/>
        <v>0</v>
      </c>
      <c r="N181" s="7">
        <f t="shared" si="46"/>
        <v>0</v>
      </c>
      <c r="O181" s="7">
        <f t="shared" si="47"/>
        <v>0</v>
      </c>
      <c r="P181" s="7">
        <f t="shared" si="48"/>
        <v>0</v>
      </c>
    </row>
    <row r="182" spans="1:16" ht="47.25">
      <c r="A182" s="40">
        <v>45</v>
      </c>
      <c r="B182" s="42"/>
      <c r="C182" s="44" t="s">
        <v>406</v>
      </c>
      <c r="D182" s="41" t="s">
        <v>53</v>
      </c>
      <c r="E182" s="43">
        <v>1</v>
      </c>
      <c r="F182" s="7"/>
      <c r="G182" s="7"/>
      <c r="H182" s="7"/>
      <c r="I182" s="7"/>
      <c r="J182" s="7"/>
      <c r="K182" s="7">
        <f t="shared" si="43"/>
        <v>0</v>
      </c>
      <c r="L182" s="7">
        <f t="shared" si="44"/>
        <v>0</v>
      </c>
      <c r="M182" s="7">
        <f t="shared" si="45"/>
        <v>0</v>
      </c>
      <c r="N182" s="7">
        <f t="shared" si="46"/>
        <v>0</v>
      </c>
      <c r="O182" s="7">
        <f t="shared" si="47"/>
        <v>0</v>
      </c>
      <c r="P182" s="7">
        <f t="shared" si="48"/>
        <v>0</v>
      </c>
    </row>
    <row r="183" spans="1:16" ht="47.25">
      <c r="A183" s="40">
        <v>46</v>
      </c>
      <c r="B183" s="42"/>
      <c r="C183" s="44" t="s">
        <v>407</v>
      </c>
      <c r="D183" s="41" t="s">
        <v>53</v>
      </c>
      <c r="E183" s="43">
        <v>33.799999999999997</v>
      </c>
      <c r="F183" s="7"/>
      <c r="G183" s="7"/>
      <c r="H183" s="7"/>
      <c r="I183" s="7"/>
      <c r="J183" s="7"/>
      <c r="K183" s="7">
        <f t="shared" si="43"/>
        <v>0</v>
      </c>
      <c r="L183" s="7">
        <f t="shared" si="44"/>
        <v>0</v>
      </c>
      <c r="M183" s="7">
        <f t="shared" si="45"/>
        <v>0</v>
      </c>
      <c r="N183" s="7">
        <f t="shared" si="46"/>
        <v>0</v>
      </c>
      <c r="O183" s="7">
        <f t="shared" si="47"/>
        <v>0</v>
      </c>
      <c r="P183" s="7">
        <f t="shared" si="48"/>
        <v>0</v>
      </c>
    </row>
    <row r="184" spans="1:16" ht="31.5">
      <c r="A184" s="40">
        <v>47</v>
      </c>
      <c r="B184" s="42"/>
      <c r="C184" s="44" t="s">
        <v>409</v>
      </c>
      <c r="D184" s="41" t="s">
        <v>53</v>
      </c>
      <c r="E184" s="43">
        <v>89.1</v>
      </c>
      <c r="F184" s="7"/>
      <c r="G184" s="7"/>
      <c r="H184" s="7"/>
      <c r="I184" s="7"/>
      <c r="J184" s="7"/>
      <c r="K184" s="7">
        <f t="shared" si="43"/>
        <v>0</v>
      </c>
      <c r="L184" s="7">
        <f t="shared" si="44"/>
        <v>0</v>
      </c>
      <c r="M184" s="7">
        <f t="shared" si="45"/>
        <v>0</v>
      </c>
      <c r="N184" s="7">
        <f t="shared" si="46"/>
        <v>0</v>
      </c>
      <c r="O184" s="7">
        <f t="shared" si="47"/>
        <v>0</v>
      </c>
      <c r="P184" s="7">
        <f t="shared" si="48"/>
        <v>0</v>
      </c>
    </row>
    <row r="185" spans="1:16" ht="47.25">
      <c r="A185" s="40">
        <v>48</v>
      </c>
      <c r="B185" s="42"/>
      <c r="C185" s="44" t="s">
        <v>410</v>
      </c>
      <c r="D185" s="41" t="s">
        <v>53</v>
      </c>
      <c r="E185" s="43">
        <v>102.1</v>
      </c>
      <c r="F185" s="7"/>
      <c r="G185" s="7"/>
      <c r="H185" s="7"/>
      <c r="I185" s="7"/>
      <c r="J185" s="7"/>
      <c r="K185" s="7">
        <f t="shared" si="43"/>
        <v>0</v>
      </c>
      <c r="L185" s="7">
        <f t="shared" si="44"/>
        <v>0</v>
      </c>
      <c r="M185" s="7">
        <f t="shared" si="45"/>
        <v>0</v>
      </c>
      <c r="N185" s="7">
        <f t="shared" si="46"/>
        <v>0</v>
      </c>
      <c r="O185" s="7">
        <f t="shared" si="47"/>
        <v>0</v>
      </c>
      <c r="P185" s="7">
        <f t="shared" si="48"/>
        <v>0</v>
      </c>
    </row>
    <row r="186" spans="1:16">
      <c r="A186" s="40">
        <v>49</v>
      </c>
      <c r="B186" s="42"/>
      <c r="C186" s="78" t="s">
        <v>419</v>
      </c>
      <c r="D186" s="41"/>
      <c r="E186" s="43"/>
      <c r="F186" s="7"/>
      <c r="G186" s="7"/>
      <c r="H186" s="7"/>
      <c r="I186" s="7"/>
      <c r="J186" s="7"/>
      <c r="K186" s="7"/>
      <c r="L186" s="7"/>
      <c r="M186" s="7"/>
      <c r="N186" s="7"/>
      <c r="O186" s="7"/>
      <c r="P186" s="7"/>
    </row>
    <row r="187" spans="1:16">
      <c r="A187" s="40">
        <v>50</v>
      </c>
      <c r="B187" s="42"/>
      <c r="C187" s="44" t="s">
        <v>416</v>
      </c>
      <c r="D187" s="41" t="s">
        <v>60</v>
      </c>
      <c r="E187" s="43">
        <v>2</v>
      </c>
      <c r="F187" s="7"/>
      <c r="G187" s="7"/>
      <c r="H187" s="7"/>
      <c r="I187" s="7"/>
      <c r="J187" s="7"/>
      <c r="K187" s="7">
        <f t="shared" ref="K187:K189" si="49">SUM(H187:J187)</f>
        <v>0</v>
      </c>
      <c r="L187" s="7">
        <f t="shared" ref="L187:L189" si="50">ROUND(E187*F187,2)</f>
        <v>0</v>
      </c>
      <c r="M187" s="7">
        <f t="shared" ref="M187:M189" si="51">ROUND(E187*H187,2)</f>
        <v>0</v>
      </c>
      <c r="N187" s="7">
        <f t="shared" ref="N187:N189" si="52">ROUND(E187*I187,2)</f>
        <v>0</v>
      </c>
      <c r="O187" s="7">
        <f t="shared" ref="O187:O189" si="53">ROUND(E187*J187,2)</f>
        <v>0</v>
      </c>
      <c r="P187" s="7">
        <f t="shared" ref="P187:P189" si="54">SUM(M187:O187)</f>
        <v>0</v>
      </c>
    </row>
    <row r="188" spans="1:16">
      <c r="A188" s="40">
        <v>51</v>
      </c>
      <c r="B188" s="42"/>
      <c r="C188" s="44" t="s">
        <v>417</v>
      </c>
      <c r="D188" s="41" t="s">
        <v>60</v>
      </c>
      <c r="E188" s="43">
        <v>1</v>
      </c>
      <c r="F188" s="7"/>
      <c r="G188" s="7"/>
      <c r="H188" s="7"/>
      <c r="I188" s="7"/>
      <c r="J188" s="7"/>
      <c r="K188" s="7">
        <f t="shared" si="49"/>
        <v>0</v>
      </c>
      <c r="L188" s="7">
        <f t="shared" si="50"/>
        <v>0</v>
      </c>
      <c r="M188" s="7">
        <f t="shared" si="51"/>
        <v>0</v>
      </c>
      <c r="N188" s="7">
        <f t="shared" si="52"/>
        <v>0</v>
      </c>
      <c r="O188" s="7">
        <f t="shared" si="53"/>
        <v>0</v>
      </c>
      <c r="P188" s="7">
        <f t="shared" si="54"/>
        <v>0</v>
      </c>
    </row>
    <row r="189" spans="1:16">
      <c r="A189" s="40">
        <v>52</v>
      </c>
      <c r="B189" s="42"/>
      <c r="C189" s="100" t="s">
        <v>418</v>
      </c>
      <c r="D189" s="41" t="s">
        <v>60</v>
      </c>
      <c r="E189" s="43">
        <v>2</v>
      </c>
      <c r="F189" s="7"/>
      <c r="G189" s="7"/>
      <c r="H189" s="7"/>
      <c r="I189" s="7"/>
      <c r="J189" s="7"/>
      <c r="K189" s="7">
        <f t="shared" si="49"/>
        <v>0</v>
      </c>
      <c r="L189" s="7">
        <f t="shared" si="50"/>
        <v>0</v>
      </c>
      <c r="M189" s="7">
        <f t="shared" si="51"/>
        <v>0</v>
      </c>
      <c r="N189" s="7">
        <f t="shared" si="52"/>
        <v>0</v>
      </c>
      <c r="O189" s="7">
        <f t="shared" si="53"/>
        <v>0</v>
      </c>
      <c r="P189" s="7">
        <f t="shared" si="54"/>
        <v>0</v>
      </c>
    </row>
    <row r="190" spans="1:16">
      <c r="A190" s="40">
        <v>53</v>
      </c>
      <c r="B190" s="42"/>
      <c r="C190" s="78" t="s">
        <v>691</v>
      </c>
      <c r="D190" s="41"/>
      <c r="E190" s="43"/>
      <c r="F190" s="7"/>
      <c r="G190" s="7"/>
      <c r="H190" s="7"/>
      <c r="I190" s="7"/>
      <c r="J190" s="7"/>
      <c r="K190" s="7"/>
      <c r="L190" s="7"/>
      <c r="M190" s="7"/>
      <c r="N190" s="7"/>
      <c r="O190" s="7"/>
      <c r="P190" s="7"/>
    </row>
    <row r="191" spans="1:16">
      <c r="A191" s="40">
        <v>54</v>
      </c>
      <c r="B191" s="42"/>
      <c r="C191" s="97">
        <v>206</v>
      </c>
      <c r="D191" s="41" t="s">
        <v>60</v>
      </c>
      <c r="E191" s="43">
        <v>1</v>
      </c>
      <c r="F191" s="7"/>
      <c r="G191" s="7"/>
      <c r="H191" s="7"/>
      <c r="I191" s="7"/>
      <c r="J191" s="7"/>
      <c r="K191" s="7">
        <f t="shared" ref="K191:K200" si="55">SUM(H191:J191)</f>
        <v>0</v>
      </c>
      <c r="L191" s="7">
        <f t="shared" ref="L191:L200" si="56">ROUND(E191*F191,2)</f>
        <v>0</v>
      </c>
      <c r="M191" s="7">
        <f t="shared" ref="M191:M200" si="57">ROUND(E191*H191,2)</f>
        <v>0</v>
      </c>
      <c r="N191" s="7">
        <f t="shared" ref="N191:N200" si="58">ROUND(E191*I191,2)</f>
        <v>0</v>
      </c>
      <c r="O191" s="7">
        <f t="shared" ref="O191:O200" si="59">ROUND(E191*J191,2)</f>
        <v>0</v>
      </c>
      <c r="P191" s="7">
        <f t="shared" ref="P191:P200" si="60">SUM(M191:O191)</f>
        <v>0</v>
      </c>
    </row>
    <row r="192" spans="1:16">
      <c r="A192" s="40">
        <v>55</v>
      </c>
      <c r="B192" s="42"/>
      <c r="C192" s="97">
        <v>301</v>
      </c>
      <c r="D192" s="41" t="s">
        <v>60</v>
      </c>
      <c r="E192" s="43">
        <v>1</v>
      </c>
      <c r="F192" s="7"/>
      <c r="G192" s="7"/>
      <c r="H192" s="7"/>
      <c r="I192" s="7"/>
      <c r="J192" s="7"/>
      <c r="K192" s="7">
        <f t="shared" si="55"/>
        <v>0</v>
      </c>
      <c r="L192" s="7">
        <f t="shared" si="56"/>
        <v>0</v>
      </c>
      <c r="M192" s="7">
        <f t="shared" si="57"/>
        <v>0</v>
      </c>
      <c r="N192" s="7">
        <f t="shared" si="58"/>
        <v>0</v>
      </c>
      <c r="O192" s="7">
        <f t="shared" si="59"/>
        <v>0</v>
      </c>
      <c r="P192" s="7">
        <f t="shared" si="60"/>
        <v>0</v>
      </c>
    </row>
    <row r="193" spans="1:16">
      <c r="A193" s="40">
        <v>56</v>
      </c>
      <c r="B193" s="42"/>
      <c r="C193" s="97">
        <v>402</v>
      </c>
      <c r="D193" s="41" t="s">
        <v>60</v>
      </c>
      <c r="E193" s="43">
        <v>1</v>
      </c>
      <c r="F193" s="7"/>
      <c r="G193" s="7"/>
      <c r="H193" s="7"/>
      <c r="I193" s="7"/>
      <c r="J193" s="7"/>
      <c r="K193" s="7">
        <f t="shared" si="55"/>
        <v>0</v>
      </c>
      <c r="L193" s="7">
        <f t="shared" si="56"/>
        <v>0</v>
      </c>
      <c r="M193" s="7">
        <f t="shared" si="57"/>
        <v>0</v>
      </c>
      <c r="N193" s="7">
        <f t="shared" si="58"/>
        <v>0</v>
      </c>
      <c r="O193" s="7">
        <f t="shared" si="59"/>
        <v>0</v>
      </c>
      <c r="P193" s="7">
        <f t="shared" si="60"/>
        <v>0</v>
      </c>
    </row>
    <row r="194" spans="1:16">
      <c r="A194" s="40">
        <v>57</v>
      </c>
      <c r="B194" s="42"/>
      <c r="C194" s="97">
        <v>537</v>
      </c>
      <c r="D194" s="41" t="s">
        <v>60</v>
      </c>
      <c r="E194" s="43">
        <v>2</v>
      </c>
      <c r="F194" s="7"/>
      <c r="G194" s="7"/>
      <c r="H194" s="7"/>
      <c r="I194" s="7"/>
      <c r="J194" s="7"/>
      <c r="K194" s="7">
        <f t="shared" si="55"/>
        <v>0</v>
      </c>
      <c r="L194" s="7">
        <f t="shared" si="56"/>
        <v>0</v>
      </c>
      <c r="M194" s="7">
        <f t="shared" si="57"/>
        <v>0</v>
      </c>
      <c r="N194" s="7">
        <f t="shared" si="58"/>
        <v>0</v>
      </c>
      <c r="O194" s="7">
        <f t="shared" si="59"/>
        <v>0</v>
      </c>
      <c r="P194" s="7">
        <f t="shared" si="60"/>
        <v>0</v>
      </c>
    </row>
    <row r="195" spans="1:16">
      <c r="A195" s="40">
        <v>58</v>
      </c>
      <c r="B195" s="42"/>
      <c r="C195" s="97">
        <v>803</v>
      </c>
      <c r="D195" s="41" t="s">
        <v>60</v>
      </c>
      <c r="E195" s="43">
        <v>1</v>
      </c>
      <c r="F195" s="7"/>
      <c r="G195" s="7"/>
      <c r="H195" s="7"/>
      <c r="I195" s="7"/>
      <c r="J195" s="7"/>
      <c r="K195" s="7">
        <f t="shared" si="55"/>
        <v>0</v>
      </c>
      <c r="L195" s="7">
        <f t="shared" si="56"/>
        <v>0</v>
      </c>
      <c r="M195" s="7">
        <f t="shared" si="57"/>
        <v>0</v>
      </c>
      <c r="N195" s="7">
        <f t="shared" si="58"/>
        <v>0</v>
      </c>
      <c r="O195" s="7">
        <f t="shared" si="59"/>
        <v>0</v>
      </c>
      <c r="P195" s="7">
        <f t="shared" si="60"/>
        <v>0</v>
      </c>
    </row>
    <row r="196" spans="1:16">
      <c r="A196" s="40">
        <v>59</v>
      </c>
      <c r="B196" s="42"/>
      <c r="C196" s="97">
        <v>849</v>
      </c>
      <c r="D196" s="41" t="s">
        <v>60</v>
      </c>
      <c r="E196" s="43">
        <v>2</v>
      </c>
      <c r="F196" s="7"/>
      <c r="G196" s="7"/>
      <c r="H196" s="7"/>
      <c r="I196" s="7"/>
      <c r="J196" s="7"/>
      <c r="K196" s="7">
        <f t="shared" si="55"/>
        <v>0</v>
      </c>
      <c r="L196" s="7">
        <f t="shared" si="56"/>
        <v>0</v>
      </c>
      <c r="M196" s="7">
        <f t="shared" si="57"/>
        <v>0</v>
      </c>
      <c r="N196" s="7">
        <f t="shared" si="58"/>
        <v>0</v>
      </c>
      <c r="O196" s="7">
        <f t="shared" si="59"/>
        <v>0</v>
      </c>
      <c r="P196" s="7">
        <f t="shared" si="60"/>
        <v>0</v>
      </c>
    </row>
    <row r="197" spans="1:16">
      <c r="A197" s="40">
        <v>60</v>
      </c>
      <c r="B197" s="42"/>
      <c r="C197" s="77" t="s">
        <v>426</v>
      </c>
      <c r="D197" s="41" t="s">
        <v>60</v>
      </c>
      <c r="E197" s="43">
        <v>3</v>
      </c>
      <c r="F197" s="7"/>
      <c r="G197" s="7"/>
      <c r="H197" s="7"/>
      <c r="I197" s="7"/>
      <c r="J197" s="7"/>
      <c r="K197" s="7">
        <f t="shared" si="55"/>
        <v>0</v>
      </c>
      <c r="L197" s="7">
        <f t="shared" si="56"/>
        <v>0</v>
      </c>
      <c r="M197" s="7">
        <f t="shared" si="57"/>
        <v>0</v>
      </c>
      <c r="N197" s="7">
        <f t="shared" si="58"/>
        <v>0</v>
      </c>
      <c r="O197" s="7">
        <f t="shared" si="59"/>
        <v>0</v>
      </c>
      <c r="P197" s="7">
        <f t="shared" si="60"/>
        <v>0</v>
      </c>
    </row>
    <row r="198" spans="1:16">
      <c r="A198" s="40">
        <v>61</v>
      </c>
      <c r="B198" s="42"/>
      <c r="C198" s="77" t="s">
        <v>427</v>
      </c>
      <c r="D198" s="41" t="s">
        <v>60</v>
      </c>
      <c r="E198" s="43">
        <v>2</v>
      </c>
      <c r="F198" s="7"/>
      <c r="G198" s="7"/>
      <c r="H198" s="7"/>
      <c r="I198" s="7"/>
      <c r="J198" s="7"/>
      <c r="K198" s="7">
        <f t="shared" si="55"/>
        <v>0</v>
      </c>
      <c r="L198" s="7">
        <f t="shared" si="56"/>
        <v>0</v>
      </c>
      <c r="M198" s="7">
        <f t="shared" si="57"/>
        <v>0</v>
      </c>
      <c r="N198" s="7">
        <f t="shared" si="58"/>
        <v>0</v>
      </c>
      <c r="O198" s="7">
        <f t="shared" si="59"/>
        <v>0</v>
      </c>
      <c r="P198" s="7">
        <f t="shared" si="60"/>
        <v>0</v>
      </c>
    </row>
    <row r="199" spans="1:16">
      <c r="A199" s="40">
        <v>62</v>
      </c>
      <c r="B199" s="42"/>
      <c r="C199" s="98" t="s">
        <v>429</v>
      </c>
      <c r="D199" s="41"/>
      <c r="E199" s="43"/>
      <c r="F199" s="7"/>
      <c r="G199" s="7"/>
      <c r="H199" s="7"/>
      <c r="I199" s="7"/>
      <c r="J199" s="7"/>
      <c r="K199" s="7"/>
      <c r="L199" s="7"/>
      <c r="M199" s="7"/>
      <c r="N199" s="7"/>
      <c r="O199" s="7"/>
      <c r="P199" s="7"/>
    </row>
    <row r="200" spans="1:16">
      <c r="A200" s="40">
        <v>63</v>
      </c>
      <c r="B200" s="42"/>
      <c r="C200" s="97">
        <v>920</v>
      </c>
      <c r="D200" s="114" t="s">
        <v>53</v>
      </c>
      <c r="E200" s="43">
        <v>22</v>
      </c>
      <c r="F200" s="7"/>
      <c r="G200" s="7"/>
      <c r="H200" s="7"/>
      <c r="I200" s="7"/>
      <c r="J200" s="7"/>
      <c r="K200" s="7">
        <f t="shared" si="55"/>
        <v>0</v>
      </c>
      <c r="L200" s="7">
        <f t="shared" si="56"/>
        <v>0</v>
      </c>
      <c r="M200" s="7">
        <f t="shared" si="57"/>
        <v>0</v>
      </c>
      <c r="N200" s="7">
        <f t="shared" si="58"/>
        <v>0</v>
      </c>
      <c r="O200" s="7">
        <f t="shared" si="59"/>
        <v>0</v>
      </c>
      <c r="P200" s="7">
        <f t="shared" si="60"/>
        <v>0</v>
      </c>
    </row>
    <row r="201" spans="1:16">
      <c r="A201" s="151"/>
      <c r="B201" s="151"/>
      <c r="C201" s="151"/>
      <c r="D201" s="151"/>
      <c r="E201" s="151"/>
      <c r="F201" s="151"/>
      <c r="G201" s="151"/>
      <c r="H201" s="151"/>
      <c r="I201" s="151"/>
      <c r="J201" s="151"/>
      <c r="K201" s="151"/>
      <c r="L201" s="151"/>
      <c r="M201" s="151"/>
      <c r="N201" s="151"/>
      <c r="O201" s="151"/>
      <c r="P201" s="151"/>
    </row>
    <row r="202" spans="1:16">
      <c r="A202" s="152" t="s">
        <v>44</v>
      </c>
      <c r="B202" s="152"/>
      <c r="C202" s="152"/>
      <c r="D202" s="152"/>
      <c r="E202" s="152"/>
      <c r="F202" s="152"/>
      <c r="G202" s="152"/>
      <c r="H202" s="152"/>
      <c r="I202" s="152"/>
      <c r="J202" s="152"/>
      <c r="K202" s="13"/>
      <c r="L202" s="8">
        <f>SUM(L19:L201)</f>
        <v>0</v>
      </c>
      <c r="M202" s="8">
        <f>SUM(M19:M201)</f>
        <v>0</v>
      </c>
      <c r="N202" s="8">
        <f>SUM(N19:N201)</f>
        <v>0</v>
      </c>
      <c r="O202" s="8">
        <f>SUM(O19:O201)</f>
        <v>0</v>
      </c>
      <c r="P202" s="8">
        <f>SUM(P19:P201)</f>
        <v>0</v>
      </c>
    </row>
    <row r="203" spans="1:16">
      <c r="A203" s="9"/>
      <c r="B203" s="9"/>
      <c r="C203" s="9"/>
      <c r="D203" s="9"/>
      <c r="E203" s="9"/>
      <c r="F203" s="9"/>
      <c r="G203" s="9"/>
      <c r="H203" s="9"/>
      <c r="I203" s="9"/>
      <c r="J203" s="9"/>
      <c r="K203" s="10"/>
      <c r="L203" s="11"/>
      <c r="M203" s="11"/>
      <c r="N203" s="11"/>
      <c r="O203" s="11"/>
      <c r="P203" s="12"/>
    </row>
    <row r="204" spans="1:16">
      <c r="A204" s="9"/>
      <c r="B204" s="9"/>
      <c r="C204" s="9"/>
      <c r="D204" s="164"/>
      <c r="E204" s="164"/>
      <c r="F204" s="164"/>
      <c r="G204" s="164"/>
      <c r="H204" s="164"/>
      <c r="I204" s="164"/>
      <c r="J204" s="164"/>
      <c r="K204" s="164"/>
      <c r="L204" s="11"/>
      <c r="M204" s="11"/>
      <c r="N204" s="11"/>
      <c r="O204" s="11"/>
      <c r="P204" s="12"/>
    </row>
    <row r="205" spans="1:16">
      <c r="A205" s="9"/>
      <c r="B205" s="9"/>
      <c r="C205" s="9"/>
      <c r="D205" s="9"/>
      <c r="E205" s="9"/>
      <c r="F205" s="9"/>
      <c r="G205" s="9"/>
      <c r="H205" s="9"/>
      <c r="I205" s="9"/>
      <c r="J205" s="9"/>
      <c r="K205" s="10"/>
      <c r="L205" s="11"/>
      <c r="M205" s="11"/>
      <c r="N205" s="11"/>
      <c r="O205" s="11"/>
      <c r="P205" s="12"/>
    </row>
    <row r="206" spans="1:16">
      <c r="A206" s="9"/>
      <c r="B206" s="9"/>
      <c r="C206" s="9"/>
      <c r="D206" s="9"/>
      <c r="E206" s="9"/>
      <c r="F206" s="9"/>
      <c r="G206" s="9"/>
      <c r="H206" s="9"/>
      <c r="I206" s="9"/>
      <c r="J206" s="9"/>
      <c r="K206" s="10"/>
      <c r="L206" s="11"/>
      <c r="M206" s="11"/>
      <c r="N206" s="11"/>
      <c r="O206" s="11"/>
      <c r="P206" s="12"/>
    </row>
    <row r="207" spans="1:16">
      <c r="A207" s="25" t="str">
        <f>KT!A24</f>
        <v xml:space="preserve">Sastādīja: </v>
      </c>
      <c r="C207" s="26"/>
      <c r="D207" s="26" t="str">
        <f>KT!C28</f>
        <v>2024. gada ____________</v>
      </c>
      <c r="E207" s="26"/>
      <c r="F207" s="26"/>
      <c r="G207" s="26"/>
      <c r="H207" s="26"/>
    </row>
    <row r="208" spans="1:16">
      <c r="A208" s="25" t="s">
        <v>39</v>
      </c>
      <c r="C208" s="26"/>
      <c r="D208" s="26"/>
      <c r="E208" s="26"/>
      <c r="F208" s="26"/>
      <c r="G208" s="26"/>
      <c r="H208" s="26"/>
    </row>
    <row r="209" spans="1:8">
      <c r="A209" s="25">
        <f>KT!A26</f>
        <v>0</v>
      </c>
      <c r="C209" s="26"/>
      <c r="D209" s="26"/>
      <c r="E209" s="26"/>
      <c r="F209" s="26"/>
      <c r="G209" s="26"/>
      <c r="H209" s="26"/>
    </row>
    <row r="210" spans="1:8">
      <c r="A210" s="27"/>
      <c r="C210" s="26"/>
      <c r="D210" s="26"/>
      <c r="E210" s="26"/>
      <c r="F210" s="26"/>
      <c r="G210" s="26"/>
      <c r="H210" s="26"/>
    </row>
    <row r="211" spans="1:8">
      <c r="A211" s="25" t="str">
        <f>KT!A28</f>
        <v xml:space="preserve">Pārbaudīja: </v>
      </c>
      <c r="C211" s="26"/>
      <c r="D211" s="26" t="str">
        <f>KT!C28</f>
        <v>2024. gada ____________</v>
      </c>
      <c r="E211" s="26"/>
      <c r="F211" s="26"/>
      <c r="G211" s="26"/>
      <c r="H211" s="26"/>
    </row>
    <row r="212" spans="1:8">
      <c r="A212" s="25" t="s">
        <v>40</v>
      </c>
      <c r="C212" s="26"/>
      <c r="D212" s="26"/>
      <c r="E212" s="26"/>
      <c r="F212" s="26"/>
      <c r="G212" s="26"/>
      <c r="H212" s="26"/>
    </row>
    <row r="213" spans="1:8">
      <c r="A213" s="25" t="str">
        <f>KT!A30</f>
        <v>Sertifikāta Nr.:</v>
      </c>
      <c r="C213" s="26"/>
      <c r="D213" s="26"/>
      <c r="E213" s="26"/>
      <c r="F213" s="26"/>
      <c r="G213" s="26"/>
      <c r="H213" s="26"/>
    </row>
    <row r="214" spans="1:8">
      <c r="B214" s="28"/>
      <c r="C214" s="26"/>
      <c r="D214" s="26"/>
      <c r="E214" s="26"/>
      <c r="F214" s="26"/>
      <c r="G214" s="26"/>
      <c r="H214" s="26"/>
    </row>
    <row r="215" spans="1:8">
      <c r="B215" s="29"/>
      <c r="C215" s="30"/>
      <c r="D215" s="29"/>
      <c r="F215" s="30"/>
      <c r="H215" s="26"/>
    </row>
  </sheetData>
  <mergeCells count="28">
    <mergeCell ref="A57:P57"/>
    <mergeCell ref="A2:P2"/>
    <mergeCell ref="A3:P3"/>
    <mergeCell ref="A4:P4"/>
    <mergeCell ref="M11:N11"/>
    <mergeCell ref="A14:A15"/>
    <mergeCell ref="B14:B15"/>
    <mergeCell ref="C14:C15"/>
    <mergeCell ref="D14:D15"/>
    <mergeCell ref="E14:E15"/>
    <mergeCell ref="F14:K14"/>
    <mergeCell ref="L14:P14"/>
    <mergeCell ref="A16:P16"/>
    <mergeCell ref="A17:P17"/>
    <mergeCell ref="A18:P18"/>
    <mergeCell ref="A52:P52"/>
    <mergeCell ref="D204:K204"/>
    <mergeCell ref="A76:P76"/>
    <mergeCell ref="A81:P81"/>
    <mergeCell ref="A133:P133"/>
    <mergeCell ref="A134:P134"/>
    <mergeCell ref="A135:P135"/>
    <mergeCell ref="A159:P159"/>
    <mergeCell ref="A162:P162"/>
    <mergeCell ref="A176:P176"/>
    <mergeCell ref="A179:P179"/>
    <mergeCell ref="A201:P201"/>
    <mergeCell ref="A202:J202"/>
  </mergeCells>
  <phoneticPr fontId="115" type="noConversion"/>
  <dataValidations count="1">
    <dataValidation type="list" operator="equal" allowBlank="1" showErrorMessage="1" sqref="D82:D90 D100:D126 D128:D131">
      <formula1>#REF!</formula1>
      <formula2>0</formula2>
    </dataValidation>
  </dataValidations>
  <pageMargins left="0.7" right="0.7" top="0.75" bottom="0.75" header="0.3" footer="0.3"/>
  <pageSetup paperSize="9" scale="58"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231"/>
  <sheetViews>
    <sheetView tabSelected="1" view="pageBreakPreview" zoomScale="85" zoomScaleNormal="85" zoomScaleSheetLayoutView="85" workbookViewId="0">
      <selection activeCell="E218" sqref="E218:E219"/>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8" width="9.5703125" style="3" customWidth="1"/>
    <col min="9" max="9" width="13.42578125" style="3" customWidth="1"/>
    <col min="10" max="10" width="9.5703125" style="3" customWidth="1"/>
    <col min="11" max="11" width="11.85546875" style="3" customWidth="1"/>
    <col min="12" max="13" width="14.85546875" style="3" customWidth="1"/>
    <col min="14" max="14" width="18.28515625" style="3" customWidth="1"/>
    <col min="15" max="15" width="14.85546875" style="3" customWidth="1"/>
    <col min="16" max="16" width="17.5703125" style="3" customWidth="1"/>
    <col min="17" max="16384" width="9.140625" style="3"/>
  </cols>
  <sheetData>
    <row r="2" spans="1:16">
      <c r="A2" s="158" t="s">
        <v>686</v>
      </c>
      <c r="B2" s="158"/>
      <c r="C2" s="158"/>
      <c r="D2" s="158"/>
      <c r="E2" s="158"/>
      <c r="F2" s="158"/>
      <c r="G2" s="158"/>
      <c r="H2" s="158"/>
      <c r="I2" s="158"/>
      <c r="J2" s="158"/>
      <c r="K2" s="158"/>
      <c r="L2" s="158"/>
      <c r="M2" s="158"/>
      <c r="N2" s="158"/>
      <c r="O2" s="158"/>
      <c r="P2" s="158"/>
    </row>
    <row r="3" spans="1:16">
      <c r="A3" s="159" t="s">
        <v>600</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38"/>
      <c r="B5" s="38"/>
      <c r="C5" s="38"/>
      <c r="D5" s="38"/>
      <c r="E5" s="38"/>
      <c r="F5" s="38"/>
      <c r="G5" s="38"/>
      <c r="H5" s="38"/>
      <c r="I5" s="38"/>
      <c r="J5" s="38"/>
      <c r="K5" s="38"/>
      <c r="L5" s="38"/>
      <c r="M5" s="38"/>
      <c r="N5" s="38"/>
      <c r="O5" s="38"/>
      <c r="P5" s="38"/>
    </row>
    <row r="6" spans="1:16">
      <c r="A6" s="3" t="s">
        <v>10</v>
      </c>
      <c r="C6" s="5" t="str">
        <f>KT!B9</f>
        <v>Salaspils pilsētas centrālās daļas satiksmes infrastruktūras pārbūve un pilsētas galvenā laukuma izveide 1.kārta</v>
      </c>
      <c r="D6" s="5"/>
      <c r="E6" s="5"/>
    </row>
    <row r="7" spans="1:16">
      <c r="A7" s="3" t="s">
        <v>11</v>
      </c>
      <c r="C7" s="5"/>
    </row>
    <row r="8" spans="1:16">
      <c r="A8" s="3" t="s">
        <v>0</v>
      </c>
      <c r="C8" s="5" t="str">
        <f>KT!B12</f>
        <v>Līvzemes iela, Vītolu iela, Mazā vītolu iela, Rīgas iela, Salaspils</v>
      </c>
      <c r="D8" s="4"/>
      <c r="E8" s="4"/>
    </row>
    <row r="9" spans="1:16">
      <c r="A9" s="3" t="s">
        <v>1</v>
      </c>
      <c r="C9" s="5"/>
      <c r="D9" s="4"/>
      <c r="E9" s="4"/>
    </row>
    <row r="11" spans="1:16">
      <c r="A11" s="3" t="s">
        <v>47</v>
      </c>
      <c r="M11" s="160" t="s">
        <v>2</v>
      </c>
      <c r="N11" s="160"/>
      <c r="O11" s="6">
        <f>P220</f>
        <v>0</v>
      </c>
      <c r="P11" s="3" t="s">
        <v>3</v>
      </c>
    </row>
    <row r="12" spans="1:16">
      <c r="E12" s="38"/>
      <c r="N12" s="31" t="s">
        <v>45</v>
      </c>
      <c r="O12" s="3" t="str">
        <f>KT!C28</f>
        <v>2024. gada ____________</v>
      </c>
    </row>
    <row r="13" spans="1:16">
      <c r="E13" s="38"/>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39" t="s">
        <v>6</v>
      </c>
      <c r="G15" s="39" t="s">
        <v>16</v>
      </c>
      <c r="H15" s="39" t="s">
        <v>15</v>
      </c>
      <c r="I15" s="39" t="s">
        <v>17</v>
      </c>
      <c r="J15" s="39" t="s">
        <v>18</v>
      </c>
      <c r="K15" s="39" t="s">
        <v>19</v>
      </c>
      <c r="L15" s="39" t="s">
        <v>7</v>
      </c>
      <c r="M15" s="39" t="s">
        <v>15</v>
      </c>
      <c r="N15" s="39" t="s">
        <v>17</v>
      </c>
      <c r="O15" s="39" t="s">
        <v>18</v>
      </c>
      <c r="P15" s="39" t="s">
        <v>20</v>
      </c>
    </row>
    <row r="16" spans="1:16">
      <c r="A16" s="165" t="s">
        <v>343</v>
      </c>
      <c r="B16" s="165"/>
      <c r="C16" s="165"/>
      <c r="D16" s="165"/>
      <c r="E16" s="165"/>
      <c r="F16" s="165"/>
      <c r="G16" s="165"/>
      <c r="H16" s="165"/>
      <c r="I16" s="165"/>
      <c r="J16" s="165"/>
      <c r="K16" s="165"/>
      <c r="L16" s="165"/>
      <c r="M16" s="165"/>
      <c r="N16" s="165"/>
      <c r="O16" s="165"/>
      <c r="P16" s="165"/>
    </row>
    <row r="17" spans="1:16">
      <c r="A17" s="165" t="s">
        <v>432</v>
      </c>
      <c r="B17" s="165"/>
      <c r="C17" s="165"/>
      <c r="D17" s="165"/>
      <c r="E17" s="165"/>
      <c r="F17" s="165"/>
      <c r="G17" s="165"/>
      <c r="H17" s="165"/>
      <c r="I17" s="165"/>
      <c r="J17" s="165"/>
      <c r="K17" s="165"/>
      <c r="L17" s="165"/>
      <c r="M17" s="165"/>
      <c r="N17" s="165"/>
      <c r="O17" s="165"/>
      <c r="P17" s="165"/>
    </row>
    <row r="18" spans="1:16">
      <c r="A18" s="165" t="s">
        <v>433</v>
      </c>
      <c r="B18" s="165"/>
      <c r="C18" s="165"/>
      <c r="D18" s="165"/>
      <c r="E18" s="165"/>
      <c r="F18" s="165"/>
      <c r="G18" s="165"/>
      <c r="H18" s="165"/>
      <c r="I18" s="165"/>
      <c r="J18" s="165"/>
      <c r="K18" s="165"/>
      <c r="L18" s="165"/>
      <c r="M18" s="165"/>
      <c r="N18" s="165"/>
      <c r="O18" s="165"/>
      <c r="P18" s="165"/>
    </row>
    <row r="19" spans="1:16">
      <c r="A19" s="40">
        <v>1</v>
      </c>
      <c r="B19" s="42"/>
      <c r="C19" s="74" t="s">
        <v>434</v>
      </c>
      <c r="D19" s="41" t="s">
        <v>60</v>
      </c>
      <c r="E19" s="43">
        <v>19</v>
      </c>
      <c r="F19" s="7"/>
      <c r="G19" s="7"/>
      <c r="H19" s="7"/>
      <c r="I19" s="7"/>
      <c r="J19" s="7"/>
      <c r="K19" s="7">
        <f t="shared" ref="K19:K21" si="0">SUM(H19:J19)</f>
        <v>0</v>
      </c>
      <c r="L19" s="7">
        <f t="shared" ref="L19:L21" si="1">ROUND(E19*F19,2)</f>
        <v>0</v>
      </c>
      <c r="M19" s="7">
        <f t="shared" ref="M19:M21" si="2">ROUND(E19*H19,2)</f>
        <v>0</v>
      </c>
      <c r="N19" s="7">
        <f t="shared" ref="N19:N21" si="3">ROUND(E19*I19,2)</f>
        <v>0</v>
      </c>
      <c r="O19" s="7">
        <f t="shared" ref="O19:O21" si="4">ROUND(E19*J19,2)</f>
        <v>0</v>
      </c>
      <c r="P19" s="7">
        <f t="shared" ref="P19:P21" si="5">SUM(M19:O19)</f>
        <v>0</v>
      </c>
    </row>
    <row r="20" spans="1:16" ht="31.5">
      <c r="A20" s="40">
        <v>2</v>
      </c>
      <c r="B20" s="42"/>
      <c r="C20" s="74" t="s">
        <v>435</v>
      </c>
      <c r="D20" s="41" t="s">
        <v>60</v>
      </c>
      <c r="E20" s="43">
        <v>15</v>
      </c>
      <c r="F20" s="7"/>
      <c r="G20" s="7"/>
      <c r="H20" s="7"/>
      <c r="I20" s="7"/>
      <c r="J20" s="7"/>
      <c r="K20" s="7">
        <f t="shared" si="0"/>
        <v>0</v>
      </c>
      <c r="L20" s="7">
        <f t="shared" si="1"/>
        <v>0</v>
      </c>
      <c r="M20" s="7">
        <f t="shared" si="2"/>
        <v>0</v>
      </c>
      <c r="N20" s="7">
        <f t="shared" si="3"/>
        <v>0</v>
      </c>
      <c r="O20" s="7">
        <f t="shared" si="4"/>
        <v>0</v>
      </c>
      <c r="P20" s="7">
        <f t="shared" si="5"/>
        <v>0</v>
      </c>
    </row>
    <row r="21" spans="1:16" ht="31.5">
      <c r="A21" s="40">
        <v>3</v>
      </c>
      <c r="B21" s="42"/>
      <c r="C21" s="74" t="s">
        <v>436</v>
      </c>
      <c r="D21" s="41" t="s">
        <v>53</v>
      </c>
      <c r="E21" s="43">
        <v>90.8</v>
      </c>
      <c r="F21" s="7"/>
      <c r="G21" s="7"/>
      <c r="H21" s="7"/>
      <c r="I21" s="7"/>
      <c r="J21" s="7"/>
      <c r="K21" s="7">
        <f t="shared" si="0"/>
        <v>0</v>
      </c>
      <c r="L21" s="7">
        <f t="shared" si="1"/>
        <v>0</v>
      </c>
      <c r="M21" s="7">
        <f t="shared" si="2"/>
        <v>0</v>
      </c>
      <c r="N21" s="7">
        <f t="shared" si="3"/>
        <v>0</v>
      </c>
      <c r="O21" s="7">
        <f t="shared" si="4"/>
        <v>0</v>
      </c>
      <c r="P21" s="7">
        <f t="shared" si="5"/>
        <v>0</v>
      </c>
    </row>
    <row r="22" spans="1:16" ht="47.25">
      <c r="A22" s="40">
        <v>4</v>
      </c>
      <c r="B22" s="42"/>
      <c r="C22" s="75" t="s">
        <v>437</v>
      </c>
      <c r="D22" s="41" t="s">
        <v>60</v>
      </c>
      <c r="E22" s="43">
        <v>2</v>
      </c>
      <c r="F22" s="7"/>
      <c r="G22" s="7"/>
      <c r="H22" s="7"/>
      <c r="I22" s="7"/>
      <c r="J22" s="7"/>
      <c r="K22" s="7">
        <f>SUM(H22:J22)</f>
        <v>0</v>
      </c>
      <c r="L22" s="7">
        <f>ROUND(E22*F22,2)</f>
        <v>0</v>
      </c>
      <c r="M22" s="7">
        <f>ROUND(E22*H22,2)</f>
        <v>0</v>
      </c>
      <c r="N22" s="7">
        <f>ROUND(E22*I22,2)</f>
        <v>0</v>
      </c>
      <c r="O22" s="7">
        <f>ROUND(E22*J22,2)</f>
        <v>0</v>
      </c>
      <c r="P22" s="7">
        <f>SUM(M22:O22)</f>
        <v>0</v>
      </c>
    </row>
    <row r="23" spans="1:16">
      <c r="A23" s="40">
        <v>5</v>
      </c>
      <c r="B23" s="42"/>
      <c r="C23" s="75" t="s">
        <v>438</v>
      </c>
      <c r="D23" s="41" t="s">
        <v>60</v>
      </c>
      <c r="E23" s="43">
        <v>1</v>
      </c>
      <c r="F23" s="7"/>
      <c r="G23" s="7"/>
      <c r="H23" s="7"/>
      <c r="I23" s="7"/>
      <c r="J23" s="7"/>
      <c r="K23" s="7">
        <f>SUM(H23:J23)</f>
        <v>0</v>
      </c>
      <c r="L23" s="7">
        <f>ROUND(E23*F23,2)</f>
        <v>0</v>
      </c>
      <c r="M23" s="7">
        <f>ROUND(E23*H23,2)</f>
        <v>0</v>
      </c>
      <c r="N23" s="7">
        <f>ROUND(E23*I23,2)</f>
        <v>0</v>
      </c>
      <c r="O23" s="7">
        <f>ROUND(E23*J23,2)</f>
        <v>0</v>
      </c>
      <c r="P23" s="7">
        <f>SUM(M23:O23)</f>
        <v>0</v>
      </c>
    </row>
    <row r="24" spans="1:16">
      <c r="A24" s="40">
        <v>6</v>
      </c>
      <c r="B24" s="42"/>
      <c r="C24" s="75" t="s">
        <v>439</v>
      </c>
      <c r="D24" s="41" t="s">
        <v>60</v>
      </c>
      <c r="E24" s="43">
        <v>1</v>
      </c>
      <c r="F24" s="7"/>
      <c r="G24" s="7"/>
      <c r="H24" s="7"/>
      <c r="I24" s="7"/>
      <c r="J24" s="7"/>
      <c r="K24" s="7">
        <f t="shared" ref="K24:K65" si="6">SUM(H24:J24)</f>
        <v>0</v>
      </c>
      <c r="L24" s="7">
        <f t="shared" ref="L24:L65" si="7">ROUND(E24*F24,2)</f>
        <v>0</v>
      </c>
      <c r="M24" s="7">
        <f t="shared" ref="M24:M65" si="8">ROUND(E24*H24,2)</f>
        <v>0</v>
      </c>
      <c r="N24" s="7">
        <f t="shared" ref="N24:N65" si="9">ROUND(E24*I24,2)</f>
        <v>0</v>
      </c>
      <c r="O24" s="7">
        <f t="shared" ref="O24:O65" si="10">ROUND(E24*J24,2)</f>
        <v>0</v>
      </c>
      <c r="P24" s="7">
        <f t="shared" ref="P24:P65" si="11">SUM(M24:O24)</f>
        <v>0</v>
      </c>
    </row>
    <row r="25" spans="1:16" ht="47.25">
      <c r="A25" s="40">
        <v>7</v>
      </c>
      <c r="B25" s="42"/>
      <c r="C25" s="75" t="s">
        <v>739</v>
      </c>
      <c r="D25" s="41" t="s">
        <v>294</v>
      </c>
      <c r="E25" s="43">
        <v>95.5</v>
      </c>
      <c r="F25" s="7"/>
      <c r="G25" s="7"/>
      <c r="H25" s="7"/>
      <c r="I25" s="7"/>
      <c r="J25" s="7"/>
      <c r="K25" s="7">
        <f t="shared" si="6"/>
        <v>0</v>
      </c>
      <c r="L25" s="7">
        <f t="shared" si="7"/>
        <v>0</v>
      </c>
      <c r="M25" s="7">
        <f t="shared" si="8"/>
        <v>0</v>
      </c>
      <c r="N25" s="7">
        <f t="shared" si="9"/>
        <v>0</v>
      </c>
      <c r="O25" s="7">
        <f t="shared" si="10"/>
        <v>0</v>
      </c>
      <c r="P25" s="7">
        <f t="shared" si="11"/>
        <v>0</v>
      </c>
    </row>
    <row r="26" spans="1:16">
      <c r="A26" s="165" t="s">
        <v>440</v>
      </c>
      <c r="B26" s="165"/>
      <c r="C26" s="165"/>
      <c r="D26" s="165"/>
      <c r="E26" s="165"/>
      <c r="F26" s="165"/>
      <c r="G26" s="165"/>
      <c r="H26" s="165"/>
      <c r="I26" s="165"/>
      <c r="J26" s="165"/>
      <c r="K26" s="165"/>
      <c r="L26" s="165"/>
      <c r="M26" s="165"/>
      <c r="N26" s="165"/>
      <c r="O26" s="165"/>
      <c r="P26" s="165"/>
    </row>
    <row r="27" spans="1:16" ht="409.15" customHeight="1">
      <c r="A27" s="40">
        <v>8</v>
      </c>
      <c r="B27" s="42"/>
      <c r="C27" s="86" t="s">
        <v>441</v>
      </c>
      <c r="D27" s="41" t="s">
        <v>294</v>
      </c>
      <c r="E27" s="43">
        <v>2895.25</v>
      </c>
      <c r="F27" s="7"/>
      <c r="G27" s="7"/>
      <c r="H27" s="7"/>
      <c r="I27" s="7"/>
      <c r="J27" s="7"/>
      <c r="K27" s="7">
        <f t="shared" si="6"/>
        <v>0</v>
      </c>
      <c r="L27" s="7">
        <f t="shared" si="7"/>
        <v>0</v>
      </c>
      <c r="M27" s="7">
        <f t="shared" si="8"/>
        <v>0</v>
      </c>
      <c r="N27" s="7">
        <f t="shared" si="9"/>
        <v>0</v>
      </c>
      <c r="O27" s="7">
        <f t="shared" si="10"/>
        <v>0</v>
      </c>
      <c r="P27" s="7">
        <f t="shared" si="11"/>
        <v>0</v>
      </c>
    </row>
    <row r="28" spans="1:16" ht="409.5">
      <c r="A28" s="40">
        <v>9</v>
      </c>
      <c r="B28" s="42"/>
      <c r="C28" s="86" t="s">
        <v>442</v>
      </c>
      <c r="D28" s="41" t="s">
        <v>294</v>
      </c>
      <c r="E28" s="43">
        <v>236.25</v>
      </c>
      <c r="F28" s="7"/>
      <c r="G28" s="7"/>
      <c r="H28" s="7"/>
      <c r="I28" s="7"/>
      <c r="J28" s="7"/>
      <c r="K28" s="7">
        <f t="shared" si="6"/>
        <v>0</v>
      </c>
      <c r="L28" s="7">
        <f t="shared" si="7"/>
        <v>0</v>
      </c>
      <c r="M28" s="7">
        <f t="shared" si="8"/>
        <v>0</v>
      </c>
      <c r="N28" s="7">
        <f t="shared" si="9"/>
        <v>0</v>
      </c>
      <c r="O28" s="7">
        <f t="shared" si="10"/>
        <v>0</v>
      </c>
      <c r="P28" s="7">
        <f t="shared" si="11"/>
        <v>0</v>
      </c>
    </row>
    <row r="29" spans="1:16" ht="189">
      <c r="A29" s="40">
        <v>10</v>
      </c>
      <c r="B29" s="42"/>
      <c r="C29" s="86" t="s">
        <v>443</v>
      </c>
      <c r="D29" s="41" t="s">
        <v>294</v>
      </c>
      <c r="E29" s="43">
        <f>SUM(1005.18-(9*1.76))</f>
        <v>989.33999999999992</v>
      </c>
      <c r="F29" s="7"/>
      <c r="G29" s="7"/>
      <c r="H29" s="7"/>
      <c r="I29" s="7"/>
      <c r="J29" s="7"/>
      <c r="K29" s="7">
        <f t="shared" si="6"/>
        <v>0</v>
      </c>
      <c r="L29" s="7">
        <f t="shared" si="7"/>
        <v>0</v>
      </c>
      <c r="M29" s="7">
        <f t="shared" si="8"/>
        <v>0</v>
      </c>
      <c r="N29" s="7">
        <f t="shared" si="9"/>
        <v>0</v>
      </c>
      <c r="O29" s="7">
        <f t="shared" si="10"/>
        <v>0</v>
      </c>
      <c r="P29" s="7">
        <f t="shared" si="11"/>
        <v>0</v>
      </c>
    </row>
    <row r="30" spans="1:16" ht="204.75">
      <c r="A30" s="40">
        <v>11</v>
      </c>
      <c r="B30" s="42"/>
      <c r="C30" s="86" t="s">
        <v>444</v>
      </c>
      <c r="D30" s="41" t="s">
        <v>294</v>
      </c>
      <c r="E30" s="43">
        <f>SUM(1.76*20+51.82)</f>
        <v>87.02000000000001</v>
      </c>
      <c r="F30" s="7"/>
      <c r="G30" s="7"/>
      <c r="H30" s="7"/>
      <c r="I30" s="7"/>
      <c r="J30" s="7"/>
      <c r="K30" s="7">
        <f t="shared" si="6"/>
        <v>0</v>
      </c>
      <c r="L30" s="7">
        <f t="shared" si="7"/>
        <v>0</v>
      </c>
      <c r="M30" s="7">
        <f t="shared" si="8"/>
        <v>0</v>
      </c>
      <c r="N30" s="7">
        <f t="shared" si="9"/>
        <v>0</v>
      </c>
      <c r="O30" s="7">
        <f t="shared" si="10"/>
        <v>0</v>
      </c>
      <c r="P30" s="7">
        <f t="shared" si="11"/>
        <v>0</v>
      </c>
    </row>
    <row r="31" spans="1:16" ht="110.25">
      <c r="A31" s="40">
        <v>12</v>
      </c>
      <c r="B31" s="42"/>
      <c r="C31" s="86" t="s">
        <v>445</v>
      </c>
      <c r="D31" s="41" t="s">
        <v>294</v>
      </c>
      <c r="E31" s="43">
        <v>1013.85</v>
      </c>
      <c r="F31" s="7"/>
      <c r="G31" s="7"/>
      <c r="H31" s="7"/>
      <c r="I31" s="7"/>
      <c r="J31" s="7"/>
      <c r="K31" s="7">
        <f t="shared" si="6"/>
        <v>0</v>
      </c>
      <c r="L31" s="7">
        <f t="shared" si="7"/>
        <v>0</v>
      </c>
      <c r="M31" s="7">
        <f t="shared" si="8"/>
        <v>0</v>
      </c>
      <c r="N31" s="7">
        <f t="shared" si="9"/>
        <v>0</v>
      </c>
      <c r="O31" s="7">
        <f t="shared" si="10"/>
        <v>0</v>
      </c>
      <c r="P31" s="7">
        <f t="shared" si="11"/>
        <v>0</v>
      </c>
    </row>
    <row r="32" spans="1:16" ht="126">
      <c r="A32" s="40">
        <v>13</v>
      </c>
      <c r="B32" s="42"/>
      <c r="C32" s="86" t="s">
        <v>446</v>
      </c>
      <c r="D32" s="41" t="s">
        <v>294</v>
      </c>
      <c r="E32" s="43">
        <v>24.66</v>
      </c>
      <c r="F32" s="7"/>
      <c r="G32" s="7"/>
      <c r="H32" s="7"/>
      <c r="I32" s="7"/>
      <c r="J32" s="7"/>
      <c r="K32" s="7">
        <f t="shared" si="6"/>
        <v>0</v>
      </c>
      <c r="L32" s="7">
        <f t="shared" si="7"/>
        <v>0</v>
      </c>
      <c r="M32" s="7">
        <f t="shared" si="8"/>
        <v>0</v>
      </c>
      <c r="N32" s="7">
        <f t="shared" si="9"/>
        <v>0</v>
      </c>
      <c r="O32" s="7">
        <f t="shared" si="10"/>
        <v>0</v>
      </c>
      <c r="P32" s="7">
        <f t="shared" si="11"/>
        <v>0</v>
      </c>
    </row>
    <row r="33" spans="1:16" ht="94.5">
      <c r="A33" s="40">
        <v>14</v>
      </c>
      <c r="B33" s="42"/>
      <c r="C33" s="86" t="s">
        <v>447</v>
      </c>
      <c r="D33" s="41" t="s">
        <v>53</v>
      </c>
      <c r="E33" s="43">
        <v>201.33</v>
      </c>
      <c r="F33" s="7"/>
      <c r="G33" s="7"/>
      <c r="H33" s="7"/>
      <c r="I33" s="7"/>
      <c r="J33" s="7"/>
      <c r="K33" s="7">
        <f t="shared" si="6"/>
        <v>0</v>
      </c>
      <c r="L33" s="7">
        <f t="shared" si="7"/>
        <v>0</v>
      </c>
      <c r="M33" s="7">
        <f t="shared" si="8"/>
        <v>0</v>
      </c>
      <c r="N33" s="7">
        <f t="shared" si="9"/>
        <v>0</v>
      </c>
      <c r="O33" s="7">
        <f t="shared" si="10"/>
        <v>0</v>
      </c>
      <c r="P33" s="7">
        <f t="shared" si="11"/>
        <v>0</v>
      </c>
    </row>
    <row r="34" spans="1:16" ht="63">
      <c r="A34" s="40">
        <v>15</v>
      </c>
      <c r="B34" s="42"/>
      <c r="C34" s="87" t="s">
        <v>448</v>
      </c>
      <c r="D34" s="41" t="s">
        <v>60</v>
      </c>
      <c r="E34" s="43">
        <v>3</v>
      </c>
      <c r="F34" s="7"/>
      <c r="G34" s="7"/>
      <c r="H34" s="7"/>
      <c r="I34" s="7"/>
      <c r="J34" s="7"/>
      <c r="K34" s="7">
        <f t="shared" si="6"/>
        <v>0</v>
      </c>
      <c r="L34" s="7">
        <f t="shared" si="7"/>
        <v>0</v>
      </c>
      <c r="M34" s="7">
        <f t="shared" si="8"/>
        <v>0</v>
      </c>
      <c r="N34" s="7">
        <f t="shared" si="9"/>
        <v>0</v>
      </c>
      <c r="O34" s="7">
        <f t="shared" si="10"/>
        <v>0</v>
      </c>
      <c r="P34" s="7">
        <f t="shared" si="11"/>
        <v>0</v>
      </c>
    </row>
    <row r="35" spans="1:16" ht="63">
      <c r="A35" s="40">
        <v>16</v>
      </c>
      <c r="B35" s="42"/>
      <c r="C35" s="87" t="s">
        <v>449</v>
      </c>
      <c r="D35" s="41" t="s">
        <v>60</v>
      </c>
      <c r="E35" s="43">
        <v>3</v>
      </c>
      <c r="F35" s="7"/>
      <c r="G35" s="7"/>
      <c r="H35" s="7"/>
      <c r="I35" s="7"/>
      <c r="J35" s="7"/>
      <c r="K35" s="7">
        <f t="shared" si="6"/>
        <v>0</v>
      </c>
      <c r="L35" s="7">
        <f t="shared" si="7"/>
        <v>0</v>
      </c>
      <c r="M35" s="7">
        <f t="shared" si="8"/>
        <v>0</v>
      </c>
      <c r="N35" s="7">
        <f t="shared" si="9"/>
        <v>0</v>
      </c>
      <c r="O35" s="7">
        <f t="shared" si="10"/>
        <v>0</v>
      </c>
      <c r="P35" s="7">
        <f t="shared" si="11"/>
        <v>0</v>
      </c>
    </row>
    <row r="36" spans="1:16">
      <c r="A36" s="165" t="s">
        <v>450</v>
      </c>
      <c r="B36" s="165"/>
      <c r="C36" s="165"/>
      <c r="D36" s="165"/>
      <c r="E36" s="165"/>
      <c r="F36" s="165"/>
      <c r="G36" s="165"/>
      <c r="H36" s="165"/>
      <c r="I36" s="165"/>
      <c r="J36" s="165"/>
      <c r="K36" s="165"/>
      <c r="L36" s="165"/>
      <c r="M36" s="165"/>
      <c r="N36" s="165"/>
      <c r="O36" s="165"/>
      <c r="P36" s="165"/>
    </row>
    <row r="37" spans="1:16" ht="220.5">
      <c r="A37" s="40">
        <v>18</v>
      </c>
      <c r="B37" s="42"/>
      <c r="C37" s="86" t="s">
        <v>455</v>
      </c>
      <c r="D37" s="41" t="s">
        <v>294</v>
      </c>
      <c r="E37" s="43">
        <v>142.94999999999999</v>
      </c>
      <c r="F37" s="7"/>
      <c r="G37" s="7"/>
      <c r="H37" s="7"/>
      <c r="I37" s="7"/>
      <c r="J37" s="7"/>
      <c r="K37" s="7">
        <f t="shared" si="6"/>
        <v>0</v>
      </c>
      <c r="L37" s="7">
        <f t="shared" si="7"/>
        <v>0</v>
      </c>
      <c r="M37" s="7">
        <f t="shared" si="8"/>
        <v>0</v>
      </c>
      <c r="N37" s="7">
        <f t="shared" si="9"/>
        <v>0</v>
      </c>
      <c r="O37" s="7">
        <f t="shared" si="10"/>
        <v>0</v>
      </c>
      <c r="P37" s="7">
        <f t="shared" si="11"/>
        <v>0</v>
      </c>
    </row>
    <row r="38" spans="1:16" ht="315">
      <c r="A38" s="40">
        <v>19</v>
      </c>
      <c r="B38" s="42"/>
      <c r="C38" s="86" t="s">
        <v>456</v>
      </c>
      <c r="D38" s="41" t="s">
        <v>294</v>
      </c>
      <c r="E38" s="43">
        <v>389.35</v>
      </c>
      <c r="F38" s="7"/>
      <c r="G38" s="7"/>
      <c r="H38" s="7"/>
      <c r="I38" s="7"/>
      <c r="J38" s="7"/>
      <c r="K38" s="7">
        <f t="shared" si="6"/>
        <v>0</v>
      </c>
      <c r="L38" s="7">
        <f t="shared" si="7"/>
        <v>0</v>
      </c>
      <c r="M38" s="7">
        <f t="shared" si="8"/>
        <v>0</v>
      </c>
      <c r="N38" s="7">
        <f t="shared" si="9"/>
        <v>0</v>
      </c>
      <c r="O38" s="7">
        <f t="shared" si="10"/>
        <v>0</v>
      </c>
      <c r="P38" s="7">
        <f t="shared" si="11"/>
        <v>0</v>
      </c>
    </row>
    <row r="39" spans="1:16" ht="204.75">
      <c r="A39" s="40">
        <v>20</v>
      </c>
      <c r="B39" s="42"/>
      <c r="C39" s="86" t="s">
        <v>457</v>
      </c>
      <c r="D39" s="41" t="s">
        <v>294</v>
      </c>
      <c r="E39" s="43">
        <v>594.97</v>
      </c>
      <c r="F39" s="7"/>
      <c r="G39" s="7"/>
      <c r="H39" s="7"/>
      <c r="I39" s="7"/>
      <c r="J39" s="7"/>
      <c r="K39" s="7">
        <f t="shared" si="6"/>
        <v>0</v>
      </c>
      <c r="L39" s="7">
        <f t="shared" si="7"/>
        <v>0</v>
      </c>
      <c r="M39" s="7">
        <f t="shared" si="8"/>
        <v>0</v>
      </c>
      <c r="N39" s="7">
        <f t="shared" si="9"/>
        <v>0</v>
      </c>
      <c r="O39" s="7">
        <f t="shared" si="10"/>
        <v>0</v>
      </c>
      <c r="P39" s="7">
        <f t="shared" si="11"/>
        <v>0</v>
      </c>
    </row>
    <row r="40" spans="1:16" ht="189">
      <c r="A40" s="40">
        <v>21</v>
      </c>
      <c r="B40" s="42"/>
      <c r="C40" s="86" t="s">
        <v>458</v>
      </c>
      <c r="D40" s="41" t="s">
        <v>294</v>
      </c>
      <c r="E40" s="43">
        <v>318.76</v>
      </c>
      <c r="F40" s="7"/>
      <c r="G40" s="7"/>
      <c r="H40" s="7"/>
      <c r="I40" s="7"/>
      <c r="J40" s="7"/>
      <c r="K40" s="7">
        <f t="shared" si="6"/>
        <v>0</v>
      </c>
      <c r="L40" s="7">
        <f t="shared" si="7"/>
        <v>0</v>
      </c>
      <c r="M40" s="7">
        <f t="shared" si="8"/>
        <v>0</v>
      </c>
      <c r="N40" s="7">
        <f t="shared" si="9"/>
        <v>0</v>
      </c>
      <c r="O40" s="7">
        <f t="shared" si="10"/>
        <v>0</v>
      </c>
      <c r="P40" s="7">
        <f t="shared" si="11"/>
        <v>0</v>
      </c>
    </row>
    <row r="41" spans="1:16" ht="110.25">
      <c r="A41" s="40">
        <v>22</v>
      </c>
      <c r="B41" s="42"/>
      <c r="C41" s="86" t="s">
        <v>459</v>
      </c>
      <c r="D41" s="41" t="s">
        <v>294</v>
      </c>
      <c r="E41" s="43">
        <v>1775.07</v>
      </c>
      <c r="F41" s="7"/>
      <c r="G41" s="7"/>
      <c r="H41" s="7"/>
      <c r="I41" s="7"/>
      <c r="J41" s="7"/>
      <c r="K41" s="7">
        <f t="shared" si="6"/>
        <v>0</v>
      </c>
      <c r="L41" s="7">
        <f t="shared" si="7"/>
        <v>0</v>
      </c>
      <c r="M41" s="7">
        <f t="shared" si="8"/>
        <v>0</v>
      </c>
      <c r="N41" s="7">
        <f t="shared" si="9"/>
        <v>0</v>
      </c>
      <c r="O41" s="7">
        <f t="shared" si="10"/>
        <v>0</v>
      </c>
      <c r="P41" s="7">
        <f t="shared" si="11"/>
        <v>0</v>
      </c>
    </row>
    <row r="42" spans="1:16" ht="110.25">
      <c r="A42" s="40">
        <v>23</v>
      </c>
      <c r="B42" s="42"/>
      <c r="C42" s="86" t="s">
        <v>460</v>
      </c>
      <c r="D42" s="41" t="s">
        <v>294</v>
      </c>
      <c r="E42" s="43">
        <v>481.3</v>
      </c>
      <c r="F42" s="7"/>
      <c r="G42" s="7"/>
      <c r="H42" s="7"/>
      <c r="I42" s="7"/>
      <c r="J42" s="7"/>
      <c r="K42" s="7">
        <f t="shared" si="6"/>
        <v>0</v>
      </c>
      <c r="L42" s="7">
        <f t="shared" si="7"/>
        <v>0</v>
      </c>
      <c r="M42" s="7">
        <f t="shared" si="8"/>
        <v>0</v>
      </c>
      <c r="N42" s="7">
        <f t="shared" si="9"/>
        <v>0</v>
      </c>
      <c r="O42" s="7">
        <f t="shared" si="10"/>
        <v>0</v>
      </c>
      <c r="P42" s="7">
        <f t="shared" si="11"/>
        <v>0</v>
      </c>
    </row>
    <row r="43" spans="1:16" ht="126">
      <c r="A43" s="40">
        <v>24</v>
      </c>
      <c r="B43" s="42"/>
      <c r="C43" s="86" t="s">
        <v>461</v>
      </c>
      <c r="D43" s="41" t="s">
        <v>294</v>
      </c>
      <c r="E43" s="43">
        <v>73.7</v>
      </c>
      <c r="F43" s="7"/>
      <c r="G43" s="7"/>
      <c r="H43" s="7"/>
      <c r="I43" s="7"/>
      <c r="J43" s="7"/>
      <c r="K43" s="7">
        <f t="shared" si="6"/>
        <v>0</v>
      </c>
      <c r="L43" s="7">
        <f t="shared" si="7"/>
        <v>0</v>
      </c>
      <c r="M43" s="7">
        <f t="shared" si="8"/>
        <v>0</v>
      </c>
      <c r="N43" s="7">
        <f t="shared" si="9"/>
        <v>0</v>
      </c>
      <c r="O43" s="7">
        <f t="shared" si="10"/>
        <v>0</v>
      </c>
      <c r="P43" s="7">
        <f t="shared" si="11"/>
        <v>0</v>
      </c>
    </row>
    <row r="44" spans="1:16" ht="110.25">
      <c r="A44" s="40">
        <v>25</v>
      </c>
      <c r="B44" s="42"/>
      <c r="C44" s="86" t="s">
        <v>462</v>
      </c>
      <c r="D44" s="41" t="s">
        <v>294</v>
      </c>
      <c r="E44" s="43">
        <v>31.54</v>
      </c>
      <c r="F44" s="7"/>
      <c r="G44" s="7"/>
      <c r="H44" s="7"/>
      <c r="I44" s="7"/>
      <c r="J44" s="7"/>
      <c r="K44" s="7">
        <f t="shared" si="6"/>
        <v>0</v>
      </c>
      <c r="L44" s="7">
        <f t="shared" si="7"/>
        <v>0</v>
      </c>
      <c r="M44" s="7">
        <f t="shared" si="8"/>
        <v>0</v>
      </c>
      <c r="N44" s="7">
        <f t="shared" si="9"/>
        <v>0</v>
      </c>
      <c r="O44" s="7">
        <f t="shared" si="10"/>
        <v>0</v>
      </c>
      <c r="P44" s="7">
        <f t="shared" si="11"/>
        <v>0</v>
      </c>
    </row>
    <row r="45" spans="1:16" ht="110.25">
      <c r="A45" s="40">
        <v>26</v>
      </c>
      <c r="B45" s="42"/>
      <c r="C45" s="86" t="s">
        <v>463</v>
      </c>
      <c r="D45" s="41" t="s">
        <v>294</v>
      </c>
      <c r="E45" s="43">
        <v>209.52</v>
      </c>
      <c r="F45" s="7"/>
      <c r="G45" s="7"/>
      <c r="H45" s="7"/>
      <c r="I45" s="7"/>
      <c r="J45" s="7"/>
      <c r="K45" s="7">
        <f t="shared" si="6"/>
        <v>0</v>
      </c>
      <c r="L45" s="7">
        <f t="shared" si="7"/>
        <v>0</v>
      </c>
      <c r="M45" s="7">
        <f t="shared" si="8"/>
        <v>0</v>
      </c>
      <c r="N45" s="7">
        <f t="shared" si="9"/>
        <v>0</v>
      </c>
      <c r="O45" s="7">
        <f t="shared" si="10"/>
        <v>0</v>
      </c>
      <c r="P45" s="7">
        <f t="shared" si="11"/>
        <v>0</v>
      </c>
    </row>
    <row r="46" spans="1:16" ht="126">
      <c r="A46" s="40">
        <v>27</v>
      </c>
      <c r="B46" s="42"/>
      <c r="C46" s="86" t="s">
        <v>464</v>
      </c>
      <c r="D46" s="41" t="s">
        <v>294</v>
      </c>
      <c r="E46" s="43">
        <v>29.9</v>
      </c>
      <c r="F46" s="7"/>
      <c r="G46" s="7"/>
      <c r="H46" s="7"/>
      <c r="I46" s="7"/>
      <c r="J46" s="7"/>
      <c r="K46" s="7">
        <f t="shared" si="6"/>
        <v>0</v>
      </c>
      <c r="L46" s="7">
        <f t="shared" si="7"/>
        <v>0</v>
      </c>
      <c r="M46" s="7">
        <f t="shared" si="8"/>
        <v>0</v>
      </c>
      <c r="N46" s="7">
        <f t="shared" si="9"/>
        <v>0</v>
      </c>
      <c r="O46" s="7">
        <f t="shared" si="10"/>
        <v>0</v>
      </c>
      <c r="P46" s="7">
        <f t="shared" si="11"/>
        <v>0</v>
      </c>
    </row>
    <row r="47" spans="1:16" ht="126">
      <c r="A47" s="40">
        <v>28</v>
      </c>
      <c r="B47" s="42"/>
      <c r="C47" s="86" t="s">
        <v>465</v>
      </c>
      <c r="D47" s="41" t="s">
        <v>294</v>
      </c>
      <c r="E47" s="43">
        <v>24.39</v>
      </c>
      <c r="F47" s="7"/>
      <c r="G47" s="7"/>
      <c r="H47" s="7"/>
      <c r="I47" s="7"/>
      <c r="J47" s="7"/>
      <c r="K47" s="7">
        <f t="shared" si="6"/>
        <v>0</v>
      </c>
      <c r="L47" s="7">
        <f t="shared" si="7"/>
        <v>0</v>
      </c>
      <c r="M47" s="7">
        <f t="shared" si="8"/>
        <v>0</v>
      </c>
      <c r="N47" s="7">
        <f t="shared" si="9"/>
        <v>0</v>
      </c>
      <c r="O47" s="7">
        <f t="shared" si="10"/>
        <v>0</v>
      </c>
      <c r="P47" s="7">
        <f t="shared" si="11"/>
        <v>0</v>
      </c>
    </row>
    <row r="48" spans="1:16" ht="126">
      <c r="A48" s="40">
        <v>29</v>
      </c>
      <c r="B48" s="42"/>
      <c r="C48" s="86" t="s">
        <v>466</v>
      </c>
      <c r="D48" s="41" t="s">
        <v>294</v>
      </c>
      <c r="E48" s="43">
        <v>4</v>
      </c>
      <c r="F48" s="7"/>
      <c r="G48" s="7"/>
      <c r="H48" s="7"/>
      <c r="I48" s="7"/>
      <c r="J48" s="7"/>
      <c r="K48" s="7">
        <f t="shared" si="6"/>
        <v>0</v>
      </c>
      <c r="L48" s="7">
        <f t="shared" si="7"/>
        <v>0</v>
      </c>
      <c r="M48" s="7">
        <f t="shared" si="8"/>
        <v>0</v>
      </c>
      <c r="N48" s="7">
        <f t="shared" si="9"/>
        <v>0</v>
      </c>
      <c r="O48" s="7">
        <f t="shared" si="10"/>
        <v>0</v>
      </c>
      <c r="P48" s="7">
        <f t="shared" si="11"/>
        <v>0</v>
      </c>
    </row>
    <row r="49" spans="1:16" ht="126">
      <c r="A49" s="40">
        <v>30</v>
      </c>
      <c r="B49" s="42"/>
      <c r="C49" s="86" t="s">
        <v>467</v>
      </c>
      <c r="D49" s="41" t="s">
        <v>294</v>
      </c>
      <c r="E49" s="43">
        <v>4</v>
      </c>
      <c r="F49" s="7"/>
      <c r="G49" s="7"/>
      <c r="H49" s="7"/>
      <c r="I49" s="7"/>
      <c r="J49" s="7"/>
      <c r="K49" s="7">
        <f t="shared" si="6"/>
        <v>0</v>
      </c>
      <c r="L49" s="7">
        <f t="shared" si="7"/>
        <v>0</v>
      </c>
      <c r="M49" s="7">
        <f t="shared" si="8"/>
        <v>0</v>
      </c>
      <c r="N49" s="7">
        <f t="shared" si="9"/>
        <v>0</v>
      </c>
      <c r="O49" s="7">
        <f t="shared" si="10"/>
        <v>0</v>
      </c>
      <c r="P49" s="7">
        <f t="shared" si="11"/>
        <v>0</v>
      </c>
    </row>
    <row r="50" spans="1:16" ht="47.25">
      <c r="A50" s="40">
        <v>31</v>
      </c>
      <c r="B50" s="42"/>
      <c r="C50" s="86" t="s">
        <v>468</v>
      </c>
      <c r="D50" s="41" t="s">
        <v>294</v>
      </c>
      <c r="E50" s="43">
        <v>52.96</v>
      </c>
      <c r="F50" s="7"/>
      <c r="G50" s="7"/>
      <c r="H50" s="7"/>
      <c r="I50" s="7"/>
      <c r="J50" s="7"/>
      <c r="K50" s="7">
        <f t="shared" si="6"/>
        <v>0</v>
      </c>
      <c r="L50" s="7">
        <f t="shared" si="7"/>
        <v>0</v>
      </c>
      <c r="M50" s="7">
        <f t="shared" si="8"/>
        <v>0</v>
      </c>
      <c r="N50" s="7">
        <f t="shared" si="9"/>
        <v>0</v>
      </c>
      <c r="O50" s="7">
        <f t="shared" si="10"/>
        <v>0</v>
      </c>
      <c r="P50" s="7">
        <f t="shared" si="11"/>
        <v>0</v>
      </c>
    </row>
    <row r="51" spans="1:16" ht="126">
      <c r="A51" s="40">
        <v>32</v>
      </c>
      <c r="B51" s="42"/>
      <c r="C51" s="86" t="s">
        <v>469</v>
      </c>
      <c r="D51" s="41" t="s">
        <v>294</v>
      </c>
      <c r="E51" s="43">
        <v>235.4</v>
      </c>
      <c r="F51" s="7"/>
      <c r="G51" s="7"/>
      <c r="H51" s="7"/>
      <c r="I51" s="7"/>
      <c r="J51" s="7"/>
      <c r="K51" s="7">
        <f t="shared" si="6"/>
        <v>0</v>
      </c>
      <c r="L51" s="7">
        <f t="shared" si="7"/>
        <v>0</v>
      </c>
      <c r="M51" s="7">
        <f t="shared" si="8"/>
        <v>0</v>
      </c>
      <c r="N51" s="7">
        <f t="shared" si="9"/>
        <v>0</v>
      </c>
      <c r="O51" s="7">
        <f t="shared" si="10"/>
        <v>0</v>
      </c>
      <c r="P51" s="7">
        <f t="shared" si="11"/>
        <v>0</v>
      </c>
    </row>
    <row r="52" spans="1:16" ht="141.75">
      <c r="A52" s="40">
        <v>33</v>
      </c>
      <c r="B52" s="42"/>
      <c r="C52" s="86" t="s">
        <v>470</v>
      </c>
      <c r="D52" s="41" t="s">
        <v>294</v>
      </c>
      <c r="E52" s="43">
        <v>120.9</v>
      </c>
      <c r="F52" s="7"/>
      <c r="G52" s="7"/>
      <c r="H52" s="7"/>
      <c r="I52" s="7"/>
      <c r="J52" s="7"/>
      <c r="K52" s="7">
        <f t="shared" si="6"/>
        <v>0</v>
      </c>
      <c r="L52" s="7">
        <f t="shared" si="7"/>
        <v>0</v>
      </c>
      <c r="M52" s="7">
        <f t="shared" si="8"/>
        <v>0</v>
      </c>
      <c r="N52" s="7">
        <f t="shared" si="9"/>
        <v>0</v>
      </c>
      <c r="O52" s="7">
        <f t="shared" si="10"/>
        <v>0</v>
      </c>
      <c r="P52" s="7">
        <f t="shared" si="11"/>
        <v>0</v>
      </c>
    </row>
    <row r="53" spans="1:16" ht="126">
      <c r="A53" s="40">
        <v>34</v>
      </c>
      <c r="B53" s="42"/>
      <c r="C53" s="86" t="s">
        <v>471</v>
      </c>
      <c r="D53" s="41" t="s">
        <v>294</v>
      </c>
      <c r="E53" s="43">
        <v>83.6</v>
      </c>
      <c r="F53" s="7"/>
      <c r="G53" s="7"/>
      <c r="H53" s="7"/>
      <c r="I53" s="7"/>
      <c r="J53" s="7"/>
      <c r="K53" s="7">
        <f t="shared" si="6"/>
        <v>0</v>
      </c>
      <c r="L53" s="7">
        <f t="shared" si="7"/>
        <v>0</v>
      </c>
      <c r="M53" s="7">
        <f t="shared" si="8"/>
        <v>0</v>
      </c>
      <c r="N53" s="7">
        <f t="shared" si="9"/>
        <v>0</v>
      </c>
      <c r="O53" s="7">
        <f t="shared" si="10"/>
        <v>0</v>
      </c>
      <c r="P53" s="7">
        <f t="shared" si="11"/>
        <v>0</v>
      </c>
    </row>
    <row r="54" spans="1:16" ht="173.25">
      <c r="A54" s="40">
        <v>35</v>
      </c>
      <c r="B54" s="42"/>
      <c r="C54" s="86" t="s">
        <v>472</v>
      </c>
      <c r="D54" s="41" t="s">
        <v>294</v>
      </c>
      <c r="E54" s="43">
        <v>17.600000000000001</v>
      </c>
      <c r="F54" s="7"/>
      <c r="G54" s="7"/>
      <c r="H54" s="7"/>
      <c r="I54" s="7"/>
      <c r="J54" s="7"/>
      <c r="K54" s="7">
        <f t="shared" si="6"/>
        <v>0</v>
      </c>
      <c r="L54" s="7">
        <f t="shared" si="7"/>
        <v>0</v>
      </c>
      <c r="M54" s="7">
        <f t="shared" si="8"/>
        <v>0</v>
      </c>
      <c r="N54" s="7">
        <f t="shared" si="9"/>
        <v>0</v>
      </c>
      <c r="O54" s="7">
        <f t="shared" si="10"/>
        <v>0</v>
      </c>
      <c r="P54" s="7">
        <f t="shared" si="11"/>
        <v>0</v>
      </c>
    </row>
    <row r="55" spans="1:16" ht="189">
      <c r="A55" s="40">
        <v>36</v>
      </c>
      <c r="B55" s="42"/>
      <c r="C55" s="86" t="s">
        <v>473</v>
      </c>
      <c r="D55" s="41" t="s">
        <v>294</v>
      </c>
      <c r="E55" s="43">
        <v>601.5</v>
      </c>
      <c r="F55" s="7"/>
      <c r="G55" s="7"/>
      <c r="H55" s="7"/>
      <c r="I55" s="7"/>
      <c r="J55" s="7"/>
      <c r="K55" s="7">
        <f t="shared" si="6"/>
        <v>0</v>
      </c>
      <c r="L55" s="7">
        <f t="shared" si="7"/>
        <v>0</v>
      </c>
      <c r="M55" s="7">
        <f t="shared" si="8"/>
        <v>0</v>
      </c>
      <c r="N55" s="7">
        <f t="shared" si="9"/>
        <v>0</v>
      </c>
      <c r="O55" s="7">
        <f t="shared" si="10"/>
        <v>0</v>
      </c>
      <c r="P55" s="7">
        <f t="shared" si="11"/>
        <v>0</v>
      </c>
    </row>
    <row r="56" spans="1:16" ht="189">
      <c r="A56" s="40">
        <v>37</v>
      </c>
      <c r="B56" s="42"/>
      <c r="C56" s="86" t="s">
        <v>474</v>
      </c>
      <c r="D56" s="41" t="s">
        <v>294</v>
      </c>
      <c r="E56" s="43">
        <v>36.82</v>
      </c>
      <c r="F56" s="7"/>
      <c r="G56" s="7"/>
      <c r="H56" s="7"/>
      <c r="I56" s="7"/>
      <c r="J56" s="7"/>
      <c r="K56" s="7">
        <f t="shared" si="6"/>
        <v>0</v>
      </c>
      <c r="L56" s="7">
        <f t="shared" si="7"/>
        <v>0</v>
      </c>
      <c r="M56" s="7">
        <f t="shared" si="8"/>
        <v>0</v>
      </c>
      <c r="N56" s="7">
        <f t="shared" si="9"/>
        <v>0</v>
      </c>
      <c r="O56" s="7">
        <f t="shared" si="10"/>
        <v>0</v>
      </c>
      <c r="P56" s="7">
        <f t="shared" si="11"/>
        <v>0</v>
      </c>
    </row>
    <row r="57" spans="1:16" ht="141.75">
      <c r="A57" s="40">
        <v>38</v>
      </c>
      <c r="B57" s="42"/>
      <c r="C57" s="86" t="s">
        <v>475</v>
      </c>
      <c r="D57" s="41" t="s">
        <v>60</v>
      </c>
      <c r="E57" s="43">
        <v>163</v>
      </c>
      <c r="F57" s="7"/>
      <c r="G57" s="7"/>
      <c r="H57" s="7"/>
      <c r="I57" s="7"/>
      <c r="J57" s="7"/>
      <c r="K57" s="7">
        <f t="shared" si="6"/>
        <v>0</v>
      </c>
      <c r="L57" s="7">
        <f t="shared" si="7"/>
        <v>0</v>
      </c>
      <c r="M57" s="7">
        <f t="shared" si="8"/>
        <v>0</v>
      </c>
      <c r="N57" s="7">
        <f t="shared" si="9"/>
        <v>0</v>
      </c>
      <c r="O57" s="7">
        <f t="shared" si="10"/>
        <v>0</v>
      </c>
      <c r="P57" s="7">
        <f t="shared" si="11"/>
        <v>0</v>
      </c>
    </row>
    <row r="58" spans="1:16" ht="141.75">
      <c r="A58" s="40">
        <v>39</v>
      </c>
      <c r="B58" s="42"/>
      <c r="C58" s="86" t="s">
        <v>476</v>
      </c>
      <c r="D58" s="41" t="s">
        <v>60</v>
      </c>
      <c r="E58" s="43">
        <v>6</v>
      </c>
      <c r="F58" s="7"/>
      <c r="G58" s="7"/>
      <c r="H58" s="7"/>
      <c r="I58" s="7"/>
      <c r="J58" s="7"/>
      <c r="K58" s="7">
        <f t="shared" si="6"/>
        <v>0</v>
      </c>
      <c r="L58" s="7">
        <f t="shared" si="7"/>
        <v>0</v>
      </c>
      <c r="M58" s="7">
        <f t="shared" si="8"/>
        <v>0</v>
      </c>
      <c r="N58" s="7">
        <f t="shared" si="9"/>
        <v>0</v>
      </c>
      <c r="O58" s="7">
        <f t="shared" si="10"/>
        <v>0</v>
      </c>
      <c r="P58" s="7">
        <f t="shared" si="11"/>
        <v>0</v>
      </c>
    </row>
    <row r="59" spans="1:16" ht="126">
      <c r="A59" s="40">
        <v>40</v>
      </c>
      <c r="B59" s="42"/>
      <c r="C59" s="86" t="s">
        <v>477</v>
      </c>
      <c r="D59" s="41" t="s">
        <v>294</v>
      </c>
      <c r="E59" s="43">
        <v>264.2</v>
      </c>
      <c r="F59" s="7"/>
      <c r="G59" s="7"/>
      <c r="H59" s="7"/>
      <c r="I59" s="7"/>
      <c r="J59" s="7"/>
      <c r="K59" s="7">
        <f t="shared" si="6"/>
        <v>0</v>
      </c>
      <c r="L59" s="7">
        <f t="shared" si="7"/>
        <v>0</v>
      </c>
      <c r="M59" s="7">
        <f t="shared" si="8"/>
        <v>0</v>
      </c>
      <c r="N59" s="7">
        <f t="shared" si="9"/>
        <v>0</v>
      </c>
      <c r="O59" s="7">
        <f t="shared" si="10"/>
        <v>0</v>
      </c>
      <c r="P59" s="7">
        <f t="shared" si="11"/>
        <v>0</v>
      </c>
    </row>
    <row r="60" spans="1:16" ht="110.25">
      <c r="A60" s="40">
        <v>64</v>
      </c>
      <c r="B60" s="42"/>
      <c r="C60" s="86" t="s">
        <v>732</v>
      </c>
      <c r="D60" s="82" t="s">
        <v>60</v>
      </c>
      <c r="E60" s="83">
        <v>1</v>
      </c>
      <c r="F60" s="7"/>
      <c r="G60" s="7"/>
      <c r="H60" s="7"/>
      <c r="I60" s="7"/>
      <c r="J60" s="7"/>
      <c r="K60" s="7">
        <f t="shared" si="6"/>
        <v>0</v>
      </c>
      <c r="L60" s="7">
        <f t="shared" si="7"/>
        <v>0</v>
      </c>
      <c r="M60" s="7">
        <f t="shared" si="8"/>
        <v>0</v>
      </c>
      <c r="N60" s="7">
        <f t="shared" si="9"/>
        <v>0</v>
      </c>
      <c r="O60" s="7">
        <f t="shared" si="10"/>
        <v>0</v>
      </c>
      <c r="P60" s="7">
        <f t="shared" si="11"/>
        <v>0</v>
      </c>
    </row>
    <row r="61" spans="1:16" ht="126">
      <c r="A61" s="40">
        <v>65</v>
      </c>
      <c r="B61" s="42"/>
      <c r="C61" s="86" t="s">
        <v>733</v>
      </c>
      <c r="D61" s="82" t="s">
        <v>60</v>
      </c>
      <c r="E61" s="83">
        <v>1</v>
      </c>
      <c r="F61" s="7"/>
      <c r="G61" s="7"/>
      <c r="H61" s="7"/>
      <c r="I61" s="7"/>
      <c r="J61" s="7"/>
      <c r="K61" s="7">
        <f t="shared" si="6"/>
        <v>0</v>
      </c>
      <c r="L61" s="7">
        <f t="shared" si="7"/>
        <v>0</v>
      </c>
      <c r="M61" s="7">
        <f t="shared" si="8"/>
        <v>0</v>
      </c>
      <c r="N61" s="7">
        <f t="shared" si="9"/>
        <v>0</v>
      </c>
      <c r="O61" s="7">
        <f t="shared" si="10"/>
        <v>0</v>
      </c>
      <c r="P61" s="7">
        <f t="shared" si="11"/>
        <v>0</v>
      </c>
    </row>
    <row r="62" spans="1:16" ht="110.25">
      <c r="A62" s="40">
        <v>66</v>
      </c>
      <c r="B62" s="42"/>
      <c r="C62" s="86" t="s">
        <v>734</v>
      </c>
      <c r="D62" s="82" t="s">
        <v>60</v>
      </c>
      <c r="E62" s="83">
        <v>1</v>
      </c>
      <c r="F62" s="7"/>
      <c r="G62" s="7"/>
      <c r="H62" s="7"/>
      <c r="I62" s="7"/>
      <c r="J62" s="7"/>
      <c r="K62" s="7">
        <f t="shared" si="6"/>
        <v>0</v>
      </c>
      <c r="L62" s="7">
        <f t="shared" si="7"/>
        <v>0</v>
      </c>
      <c r="M62" s="7">
        <f t="shared" si="8"/>
        <v>0</v>
      </c>
      <c r="N62" s="7">
        <f t="shared" si="9"/>
        <v>0</v>
      </c>
      <c r="O62" s="7">
        <f t="shared" si="10"/>
        <v>0</v>
      </c>
      <c r="P62" s="7">
        <f t="shared" si="11"/>
        <v>0</v>
      </c>
    </row>
    <row r="63" spans="1:16" ht="110.25">
      <c r="A63" s="40">
        <v>67</v>
      </c>
      <c r="B63" s="42"/>
      <c r="C63" s="86" t="s">
        <v>735</v>
      </c>
      <c r="D63" s="82" t="s">
        <v>60</v>
      </c>
      <c r="E63" s="83">
        <v>1</v>
      </c>
      <c r="F63" s="7"/>
      <c r="G63" s="7"/>
      <c r="H63" s="7"/>
      <c r="I63" s="7"/>
      <c r="J63" s="7"/>
      <c r="K63" s="7">
        <f t="shared" si="6"/>
        <v>0</v>
      </c>
      <c r="L63" s="7">
        <f t="shared" si="7"/>
        <v>0</v>
      </c>
      <c r="M63" s="7">
        <f t="shared" si="8"/>
        <v>0</v>
      </c>
      <c r="N63" s="7">
        <f t="shared" si="9"/>
        <v>0</v>
      </c>
      <c r="O63" s="7">
        <f t="shared" si="10"/>
        <v>0</v>
      </c>
      <c r="P63" s="7">
        <f t="shared" si="11"/>
        <v>0</v>
      </c>
    </row>
    <row r="64" spans="1:16" ht="94.5">
      <c r="A64" s="40">
        <v>68</v>
      </c>
      <c r="B64" s="42"/>
      <c r="C64" s="86" t="s">
        <v>736</v>
      </c>
      <c r="D64" s="82" t="s">
        <v>60</v>
      </c>
      <c r="E64" s="83">
        <v>1</v>
      </c>
      <c r="F64" s="7"/>
      <c r="G64" s="7"/>
      <c r="H64" s="7"/>
      <c r="I64" s="7"/>
      <c r="J64" s="7"/>
      <c r="K64" s="7">
        <f t="shared" si="6"/>
        <v>0</v>
      </c>
      <c r="L64" s="7">
        <f t="shared" si="7"/>
        <v>0</v>
      </c>
      <c r="M64" s="7">
        <f t="shared" si="8"/>
        <v>0</v>
      </c>
      <c r="N64" s="7">
        <f t="shared" si="9"/>
        <v>0</v>
      </c>
      <c r="O64" s="7">
        <f t="shared" si="10"/>
        <v>0</v>
      </c>
      <c r="P64" s="7">
        <f t="shared" si="11"/>
        <v>0</v>
      </c>
    </row>
    <row r="65" spans="1:16" ht="78.75">
      <c r="A65" s="40">
        <v>69</v>
      </c>
      <c r="B65" s="42"/>
      <c r="C65" s="86" t="s">
        <v>737</v>
      </c>
      <c r="D65" s="82" t="s">
        <v>60</v>
      </c>
      <c r="E65" s="83">
        <v>1</v>
      </c>
      <c r="F65" s="7"/>
      <c r="G65" s="7"/>
      <c r="H65" s="7"/>
      <c r="I65" s="7"/>
      <c r="J65" s="7"/>
      <c r="K65" s="7">
        <f t="shared" si="6"/>
        <v>0</v>
      </c>
      <c r="L65" s="7">
        <f t="shared" si="7"/>
        <v>0</v>
      </c>
      <c r="M65" s="7">
        <f t="shared" si="8"/>
        <v>0</v>
      </c>
      <c r="N65" s="7">
        <f t="shared" si="9"/>
        <v>0</v>
      </c>
      <c r="O65" s="7">
        <f t="shared" si="10"/>
        <v>0</v>
      </c>
      <c r="P65" s="7">
        <f t="shared" si="11"/>
        <v>0</v>
      </c>
    </row>
    <row r="66" spans="1:16">
      <c r="A66" s="165" t="s">
        <v>451</v>
      </c>
      <c r="B66" s="165"/>
      <c r="C66" s="165"/>
      <c r="D66" s="165"/>
      <c r="E66" s="165"/>
      <c r="F66" s="165"/>
      <c r="G66" s="165"/>
      <c r="H66" s="165"/>
      <c r="I66" s="165"/>
      <c r="J66" s="165"/>
      <c r="K66" s="165"/>
      <c r="L66" s="165"/>
      <c r="M66" s="165"/>
      <c r="N66" s="165"/>
      <c r="O66" s="165"/>
      <c r="P66" s="165"/>
    </row>
    <row r="67" spans="1:16" ht="279.75" customHeight="1">
      <c r="A67" s="40">
        <v>73</v>
      </c>
      <c r="B67" s="42"/>
      <c r="C67" s="124" t="s">
        <v>1014</v>
      </c>
      <c r="D67" s="41" t="s">
        <v>60</v>
      </c>
      <c r="E67" s="43">
        <v>2</v>
      </c>
      <c r="F67" s="7"/>
      <c r="G67" s="7"/>
      <c r="H67" s="7"/>
      <c r="I67" s="7"/>
      <c r="J67" s="7"/>
      <c r="K67" s="7">
        <f t="shared" ref="K67:K73" si="12">SUM(H67:J67)</f>
        <v>0</v>
      </c>
      <c r="L67" s="7">
        <f t="shared" ref="L67:L73" si="13">ROUND(E67*F67,2)</f>
        <v>0</v>
      </c>
      <c r="M67" s="7">
        <f t="shared" ref="M67:M73" si="14">ROUND(E67*H67,2)</f>
        <v>0</v>
      </c>
      <c r="N67" s="7">
        <f t="shared" ref="N67:N73" si="15">ROUND(E67*I67,2)</f>
        <v>0</v>
      </c>
      <c r="O67" s="7">
        <f t="shared" ref="O67:O73" si="16">ROUND(E67*J67,2)</f>
        <v>0</v>
      </c>
      <c r="P67" s="7">
        <f t="shared" ref="P67:P73" si="17">SUM(M67:O67)</f>
        <v>0</v>
      </c>
    </row>
    <row r="68" spans="1:16" ht="315">
      <c r="A68" s="40">
        <v>74</v>
      </c>
      <c r="B68" s="42"/>
      <c r="C68" s="124" t="s">
        <v>1015</v>
      </c>
      <c r="D68" s="41" t="s">
        <v>60</v>
      </c>
      <c r="E68" s="43">
        <v>1</v>
      </c>
      <c r="F68" s="7"/>
      <c r="G68" s="7"/>
      <c r="H68" s="7"/>
      <c r="I68" s="7"/>
      <c r="J68" s="7"/>
      <c r="K68" s="7">
        <f t="shared" si="12"/>
        <v>0</v>
      </c>
      <c r="L68" s="7">
        <f t="shared" si="13"/>
        <v>0</v>
      </c>
      <c r="M68" s="7">
        <f t="shared" si="14"/>
        <v>0</v>
      </c>
      <c r="N68" s="7">
        <f t="shared" si="15"/>
        <v>0</v>
      </c>
      <c r="O68" s="7">
        <f t="shared" si="16"/>
        <v>0</v>
      </c>
      <c r="P68" s="7">
        <f t="shared" si="17"/>
        <v>0</v>
      </c>
    </row>
    <row r="69" spans="1:16" ht="236.25">
      <c r="A69" s="40">
        <v>81</v>
      </c>
      <c r="B69" s="42"/>
      <c r="C69" s="124" t="s">
        <v>1016</v>
      </c>
      <c r="D69" s="82" t="s">
        <v>60</v>
      </c>
      <c r="E69" s="89">
        <v>1</v>
      </c>
      <c r="F69" s="7"/>
      <c r="G69" s="7"/>
      <c r="H69" s="7"/>
      <c r="I69" s="7"/>
      <c r="J69" s="7"/>
      <c r="K69" s="7">
        <f t="shared" si="12"/>
        <v>0</v>
      </c>
      <c r="L69" s="7">
        <f t="shared" si="13"/>
        <v>0</v>
      </c>
      <c r="M69" s="7">
        <f t="shared" si="14"/>
        <v>0</v>
      </c>
      <c r="N69" s="7">
        <f t="shared" si="15"/>
        <v>0</v>
      </c>
      <c r="O69" s="7">
        <f t="shared" si="16"/>
        <v>0</v>
      </c>
      <c r="P69" s="7">
        <f t="shared" si="17"/>
        <v>0</v>
      </c>
    </row>
    <row r="70" spans="1:16" ht="236.25">
      <c r="A70" s="40">
        <v>82</v>
      </c>
      <c r="B70" s="42"/>
      <c r="C70" s="124" t="s">
        <v>1017</v>
      </c>
      <c r="D70" s="82" t="s">
        <v>60</v>
      </c>
      <c r="E70" s="89">
        <v>1</v>
      </c>
      <c r="F70" s="7"/>
      <c r="G70" s="7"/>
      <c r="H70" s="7"/>
      <c r="I70" s="7"/>
      <c r="J70" s="7"/>
      <c r="K70" s="7">
        <f t="shared" si="12"/>
        <v>0</v>
      </c>
      <c r="L70" s="7">
        <f t="shared" si="13"/>
        <v>0</v>
      </c>
      <c r="M70" s="7">
        <f t="shared" si="14"/>
        <v>0</v>
      </c>
      <c r="N70" s="7">
        <f t="shared" si="15"/>
        <v>0</v>
      </c>
      <c r="O70" s="7">
        <f t="shared" si="16"/>
        <v>0</v>
      </c>
      <c r="P70" s="7">
        <f t="shared" si="17"/>
        <v>0</v>
      </c>
    </row>
    <row r="71" spans="1:16" ht="299.25">
      <c r="A71" s="40">
        <v>83</v>
      </c>
      <c r="B71" s="42"/>
      <c r="C71" s="124" t="s">
        <v>1018</v>
      </c>
      <c r="D71" s="82" t="s">
        <v>60</v>
      </c>
      <c r="E71" s="89">
        <v>5</v>
      </c>
      <c r="F71" s="7"/>
      <c r="G71" s="7"/>
      <c r="H71" s="7"/>
      <c r="I71" s="7"/>
      <c r="J71" s="7"/>
      <c r="K71" s="7">
        <f t="shared" si="12"/>
        <v>0</v>
      </c>
      <c r="L71" s="7">
        <f t="shared" si="13"/>
        <v>0</v>
      </c>
      <c r="M71" s="7">
        <f t="shared" si="14"/>
        <v>0</v>
      </c>
      <c r="N71" s="7">
        <f t="shared" si="15"/>
        <v>0</v>
      </c>
      <c r="O71" s="7">
        <f t="shared" si="16"/>
        <v>0</v>
      </c>
      <c r="P71" s="7">
        <f t="shared" si="17"/>
        <v>0</v>
      </c>
    </row>
    <row r="72" spans="1:16" ht="252">
      <c r="A72" s="40">
        <v>85</v>
      </c>
      <c r="B72" s="42"/>
      <c r="C72" s="124" t="s">
        <v>1019</v>
      </c>
      <c r="D72" s="82" t="s">
        <v>60</v>
      </c>
      <c r="E72" s="89">
        <v>2</v>
      </c>
      <c r="F72" s="7"/>
      <c r="G72" s="7"/>
      <c r="H72" s="7"/>
      <c r="I72" s="7"/>
      <c r="J72" s="7"/>
      <c r="K72" s="7">
        <f t="shared" si="12"/>
        <v>0</v>
      </c>
      <c r="L72" s="7">
        <f t="shared" si="13"/>
        <v>0</v>
      </c>
      <c r="M72" s="7">
        <f t="shared" si="14"/>
        <v>0</v>
      </c>
      <c r="N72" s="7">
        <f t="shared" si="15"/>
        <v>0</v>
      </c>
      <c r="O72" s="7">
        <f t="shared" si="16"/>
        <v>0</v>
      </c>
      <c r="P72" s="7">
        <f t="shared" si="17"/>
        <v>0</v>
      </c>
    </row>
    <row r="73" spans="1:16" ht="252">
      <c r="A73" s="40">
        <v>86</v>
      </c>
      <c r="B73" s="42"/>
      <c r="C73" s="124" t="s">
        <v>1020</v>
      </c>
      <c r="D73" s="82" t="s">
        <v>60</v>
      </c>
      <c r="E73" s="89">
        <v>1</v>
      </c>
      <c r="F73" s="7"/>
      <c r="G73" s="7"/>
      <c r="H73" s="7"/>
      <c r="I73" s="7"/>
      <c r="J73" s="7"/>
      <c r="K73" s="7">
        <f t="shared" si="12"/>
        <v>0</v>
      </c>
      <c r="L73" s="7">
        <f t="shared" si="13"/>
        <v>0</v>
      </c>
      <c r="M73" s="7">
        <f t="shared" si="14"/>
        <v>0</v>
      </c>
      <c r="N73" s="7">
        <f t="shared" si="15"/>
        <v>0</v>
      </c>
      <c r="O73" s="7">
        <f t="shared" si="16"/>
        <v>0</v>
      </c>
      <c r="P73" s="7">
        <f t="shared" si="17"/>
        <v>0</v>
      </c>
    </row>
    <row r="74" spans="1:16" ht="267.75">
      <c r="A74" s="40">
        <v>92</v>
      </c>
      <c r="B74" s="42"/>
      <c r="C74" s="124" t="s">
        <v>1021</v>
      </c>
      <c r="D74" s="82" t="s">
        <v>60</v>
      </c>
      <c r="E74" s="89">
        <v>1</v>
      </c>
      <c r="F74" s="7"/>
      <c r="G74" s="7"/>
      <c r="H74" s="7"/>
      <c r="I74" s="7"/>
      <c r="J74" s="7"/>
      <c r="K74" s="7">
        <f t="shared" ref="K74:K88" si="18">SUM(H74:J74)</f>
        <v>0</v>
      </c>
      <c r="L74" s="7">
        <f t="shared" ref="L74:L88" si="19">ROUND(E74*F74,2)</f>
        <v>0</v>
      </c>
      <c r="M74" s="7">
        <f t="shared" ref="M74:M88" si="20">ROUND(E74*H74,2)</f>
        <v>0</v>
      </c>
      <c r="N74" s="7">
        <f t="shared" ref="N74:N88" si="21">ROUND(E74*I74,2)</f>
        <v>0</v>
      </c>
      <c r="O74" s="7">
        <f t="shared" ref="O74:O88" si="22">ROUND(E74*J74,2)</f>
        <v>0</v>
      </c>
      <c r="P74" s="7">
        <f t="shared" ref="P74:P88" si="23">SUM(M74:O74)</f>
        <v>0</v>
      </c>
    </row>
    <row r="75" spans="1:16" ht="299.25">
      <c r="A75" s="40">
        <v>93</v>
      </c>
      <c r="B75" s="42"/>
      <c r="C75" s="124" t="s">
        <v>1022</v>
      </c>
      <c r="D75" s="82" t="s">
        <v>60</v>
      </c>
      <c r="E75" s="89">
        <v>3</v>
      </c>
      <c r="F75" s="7"/>
      <c r="G75" s="7"/>
      <c r="H75" s="7"/>
      <c r="I75" s="7"/>
      <c r="J75" s="7"/>
      <c r="K75" s="7">
        <f t="shared" si="18"/>
        <v>0</v>
      </c>
      <c r="L75" s="7">
        <f t="shared" si="19"/>
        <v>0</v>
      </c>
      <c r="M75" s="7">
        <f t="shared" si="20"/>
        <v>0</v>
      </c>
      <c r="N75" s="7">
        <f t="shared" si="21"/>
        <v>0</v>
      </c>
      <c r="O75" s="7">
        <f t="shared" si="22"/>
        <v>0</v>
      </c>
      <c r="P75" s="7">
        <f t="shared" si="23"/>
        <v>0</v>
      </c>
    </row>
    <row r="76" spans="1:16" ht="267.75">
      <c r="A76" s="40">
        <v>94</v>
      </c>
      <c r="B76" s="42"/>
      <c r="C76" s="124" t="s">
        <v>1023</v>
      </c>
      <c r="D76" s="82" t="s">
        <v>60</v>
      </c>
      <c r="E76" s="89">
        <v>3</v>
      </c>
      <c r="F76" s="7"/>
      <c r="G76" s="7"/>
      <c r="H76" s="7"/>
      <c r="I76" s="7"/>
      <c r="J76" s="7"/>
      <c r="K76" s="7">
        <f t="shared" si="18"/>
        <v>0</v>
      </c>
      <c r="L76" s="7">
        <f t="shared" si="19"/>
        <v>0</v>
      </c>
      <c r="M76" s="7">
        <f t="shared" si="20"/>
        <v>0</v>
      </c>
      <c r="N76" s="7">
        <f t="shared" si="21"/>
        <v>0</v>
      </c>
      <c r="O76" s="7">
        <f t="shared" si="22"/>
        <v>0</v>
      </c>
      <c r="P76" s="7">
        <f t="shared" si="23"/>
        <v>0</v>
      </c>
    </row>
    <row r="77" spans="1:16" ht="267.75">
      <c r="A77" s="40">
        <v>95</v>
      </c>
      <c r="B77" s="42"/>
      <c r="C77" s="124" t="s">
        <v>1024</v>
      </c>
      <c r="D77" s="82" t="s">
        <v>60</v>
      </c>
      <c r="E77" s="89">
        <v>1</v>
      </c>
      <c r="F77" s="7"/>
      <c r="G77" s="7"/>
      <c r="H77" s="7"/>
      <c r="I77" s="7"/>
      <c r="J77" s="7"/>
      <c r="K77" s="7">
        <f t="shared" si="18"/>
        <v>0</v>
      </c>
      <c r="L77" s="7">
        <f t="shared" si="19"/>
        <v>0</v>
      </c>
      <c r="M77" s="7">
        <f t="shared" si="20"/>
        <v>0</v>
      </c>
      <c r="N77" s="7">
        <f t="shared" si="21"/>
        <v>0</v>
      </c>
      <c r="O77" s="7">
        <f t="shared" si="22"/>
        <v>0</v>
      </c>
      <c r="P77" s="7">
        <f t="shared" si="23"/>
        <v>0</v>
      </c>
    </row>
    <row r="78" spans="1:16" ht="299.25">
      <c r="A78" s="40">
        <v>100</v>
      </c>
      <c r="B78" s="42"/>
      <c r="C78" s="124" t="s">
        <v>1025</v>
      </c>
      <c r="D78" s="82" t="s">
        <v>60</v>
      </c>
      <c r="E78" s="89">
        <v>1</v>
      </c>
      <c r="F78" s="7"/>
      <c r="G78" s="7"/>
      <c r="H78" s="7"/>
      <c r="I78" s="7"/>
      <c r="J78" s="7"/>
      <c r="K78" s="7">
        <f t="shared" si="18"/>
        <v>0</v>
      </c>
      <c r="L78" s="7">
        <f t="shared" si="19"/>
        <v>0</v>
      </c>
      <c r="M78" s="7">
        <f t="shared" si="20"/>
        <v>0</v>
      </c>
      <c r="N78" s="7">
        <f t="shared" si="21"/>
        <v>0</v>
      </c>
      <c r="O78" s="7">
        <f t="shared" si="22"/>
        <v>0</v>
      </c>
      <c r="P78" s="7">
        <f t="shared" si="23"/>
        <v>0</v>
      </c>
    </row>
    <row r="79" spans="1:16" ht="362.25">
      <c r="A79" s="40">
        <v>101</v>
      </c>
      <c r="B79" s="42"/>
      <c r="C79" s="125" t="s">
        <v>1026</v>
      </c>
      <c r="D79" s="82" t="s">
        <v>60</v>
      </c>
      <c r="E79" s="89">
        <v>1</v>
      </c>
      <c r="F79" s="7"/>
      <c r="G79" s="7"/>
      <c r="H79" s="7"/>
      <c r="I79" s="7"/>
      <c r="J79" s="7"/>
      <c r="K79" s="7">
        <f t="shared" si="18"/>
        <v>0</v>
      </c>
      <c r="L79" s="7">
        <f t="shared" si="19"/>
        <v>0</v>
      </c>
      <c r="M79" s="7">
        <f t="shared" si="20"/>
        <v>0</v>
      </c>
      <c r="N79" s="7">
        <f t="shared" si="21"/>
        <v>0</v>
      </c>
      <c r="O79" s="7">
        <f t="shared" si="22"/>
        <v>0</v>
      </c>
      <c r="P79" s="7">
        <f t="shared" si="23"/>
        <v>0</v>
      </c>
    </row>
    <row r="80" spans="1:16" ht="236.25">
      <c r="A80" s="40">
        <v>102</v>
      </c>
      <c r="B80" s="42"/>
      <c r="C80" s="124" t="s">
        <v>1027</v>
      </c>
      <c r="D80" s="82" t="s">
        <v>60</v>
      </c>
      <c r="E80" s="89">
        <v>5</v>
      </c>
      <c r="F80" s="7"/>
      <c r="G80" s="7"/>
      <c r="H80" s="7"/>
      <c r="I80" s="7"/>
      <c r="J80" s="7"/>
      <c r="K80" s="7">
        <f t="shared" si="18"/>
        <v>0</v>
      </c>
      <c r="L80" s="7">
        <f t="shared" si="19"/>
        <v>0</v>
      </c>
      <c r="M80" s="7">
        <f t="shared" si="20"/>
        <v>0</v>
      </c>
      <c r="N80" s="7">
        <f t="shared" si="21"/>
        <v>0</v>
      </c>
      <c r="O80" s="7">
        <f t="shared" si="22"/>
        <v>0</v>
      </c>
      <c r="P80" s="7">
        <f t="shared" si="23"/>
        <v>0</v>
      </c>
    </row>
    <row r="81" spans="1:16" ht="252">
      <c r="A81" s="40">
        <v>103</v>
      </c>
      <c r="B81" s="42"/>
      <c r="C81" s="124" t="s">
        <v>1028</v>
      </c>
      <c r="D81" s="82" t="s">
        <v>60</v>
      </c>
      <c r="E81" s="89">
        <v>6</v>
      </c>
      <c r="F81" s="7"/>
      <c r="G81" s="7"/>
      <c r="H81" s="7"/>
      <c r="I81" s="7"/>
      <c r="J81" s="7"/>
      <c r="K81" s="7">
        <f t="shared" si="18"/>
        <v>0</v>
      </c>
      <c r="L81" s="7">
        <f t="shared" si="19"/>
        <v>0</v>
      </c>
      <c r="M81" s="7">
        <f t="shared" si="20"/>
        <v>0</v>
      </c>
      <c r="N81" s="7">
        <f t="shared" si="21"/>
        <v>0</v>
      </c>
      <c r="O81" s="7">
        <f t="shared" si="22"/>
        <v>0</v>
      </c>
      <c r="P81" s="7">
        <f t="shared" si="23"/>
        <v>0</v>
      </c>
    </row>
    <row r="82" spans="1:16" ht="252">
      <c r="A82" s="40">
        <v>109</v>
      </c>
      <c r="B82" s="42"/>
      <c r="C82" s="124" t="s">
        <v>1029</v>
      </c>
      <c r="D82" s="82" t="s">
        <v>60</v>
      </c>
      <c r="E82" s="89">
        <v>1</v>
      </c>
      <c r="F82" s="7"/>
      <c r="G82" s="7"/>
      <c r="H82" s="7"/>
      <c r="I82" s="7"/>
      <c r="J82" s="7"/>
      <c r="K82" s="7">
        <f t="shared" si="18"/>
        <v>0</v>
      </c>
      <c r="L82" s="7">
        <f t="shared" si="19"/>
        <v>0</v>
      </c>
      <c r="M82" s="7">
        <f t="shared" si="20"/>
        <v>0</v>
      </c>
      <c r="N82" s="7">
        <f t="shared" si="21"/>
        <v>0</v>
      </c>
      <c r="O82" s="7">
        <f t="shared" si="22"/>
        <v>0</v>
      </c>
      <c r="P82" s="7">
        <f t="shared" si="23"/>
        <v>0</v>
      </c>
    </row>
    <row r="83" spans="1:16" ht="283.5">
      <c r="A83" s="40">
        <v>111</v>
      </c>
      <c r="B83" s="42"/>
      <c r="C83" s="124" t="s">
        <v>1030</v>
      </c>
      <c r="D83" s="82" t="s">
        <v>60</v>
      </c>
      <c r="E83" s="89">
        <v>1</v>
      </c>
      <c r="F83" s="7"/>
      <c r="G83" s="7"/>
      <c r="H83" s="7"/>
      <c r="I83" s="7"/>
      <c r="J83" s="7"/>
      <c r="K83" s="7">
        <f t="shared" si="18"/>
        <v>0</v>
      </c>
      <c r="L83" s="7">
        <f t="shared" si="19"/>
        <v>0</v>
      </c>
      <c r="M83" s="7">
        <f t="shared" si="20"/>
        <v>0</v>
      </c>
      <c r="N83" s="7">
        <f t="shared" si="21"/>
        <v>0</v>
      </c>
      <c r="O83" s="7">
        <f t="shared" si="22"/>
        <v>0</v>
      </c>
      <c r="P83" s="7">
        <f t="shared" si="23"/>
        <v>0</v>
      </c>
    </row>
    <row r="84" spans="1:16" ht="346.5">
      <c r="A84" s="40">
        <v>112</v>
      </c>
      <c r="B84" s="42"/>
      <c r="C84" s="124" t="s">
        <v>1031</v>
      </c>
      <c r="D84" s="82" t="s">
        <v>60</v>
      </c>
      <c r="E84" s="89">
        <v>1</v>
      </c>
      <c r="F84" s="7"/>
      <c r="G84" s="7"/>
      <c r="H84" s="7"/>
      <c r="I84" s="7"/>
      <c r="J84" s="7"/>
      <c r="K84" s="7">
        <f t="shared" si="18"/>
        <v>0</v>
      </c>
      <c r="L84" s="7">
        <f t="shared" si="19"/>
        <v>0</v>
      </c>
      <c r="M84" s="7">
        <f t="shared" si="20"/>
        <v>0</v>
      </c>
      <c r="N84" s="7">
        <f t="shared" si="21"/>
        <v>0</v>
      </c>
      <c r="O84" s="7">
        <f t="shared" si="22"/>
        <v>0</v>
      </c>
      <c r="P84" s="7">
        <f t="shared" si="23"/>
        <v>0</v>
      </c>
    </row>
    <row r="85" spans="1:16" ht="299.25">
      <c r="A85" s="40">
        <v>113</v>
      </c>
      <c r="B85" s="42"/>
      <c r="C85" s="124" t="s">
        <v>1032</v>
      </c>
      <c r="D85" s="82" t="s">
        <v>60</v>
      </c>
      <c r="E85" s="89">
        <v>1</v>
      </c>
      <c r="F85" s="7"/>
      <c r="G85" s="7"/>
      <c r="H85" s="7"/>
      <c r="I85" s="7"/>
      <c r="J85" s="7"/>
      <c r="K85" s="7">
        <f t="shared" si="18"/>
        <v>0</v>
      </c>
      <c r="L85" s="7">
        <f t="shared" si="19"/>
        <v>0</v>
      </c>
      <c r="M85" s="7">
        <f t="shared" si="20"/>
        <v>0</v>
      </c>
      <c r="N85" s="7">
        <f t="shared" si="21"/>
        <v>0</v>
      </c>
      <c r="O85" s="7">
        <f t="shared" si="22"/>
        <v>0</v>
      </c>
      <c r="P85" s="7">
        <f t="shared" si="23"/>
        <v>0</v>
      </c>
    </row>
    <row r="86" spans="1:16" ht="252">
      <c r="A86" s="40">
        <v>114</v>
      </c>
      <c r="B86" s="42"/>
      <c r="C86" s="124" t="s">
        <v>1033</v>
      </c>
      <c r="D86" s="82" t="s">
        <v>60</v>
      </c>
      <c r="E86" s="89">
        <v>1</v>
      </c>
      <c r="F86" s="7"/>
      <c r="G86" s="7"/>
      <c r="H86" s="7"/>
      <c r="I86" s="7"/>
      <c r="J86" s="7"/>
      <c r="K86" s="7">
        <f t="shared" si="18"/>
        <v>0</v>
      </c>
      <c r="L86" s="7">
        <f t="shared" si="19"/>
        <v>0</v>
      </c>
      <c r="M86" s="7">
        <f t="shared" si="20"/>
        <v>0</v>
      </c>
      <c r="N86" s="7">
        <f t="shared" si="21"/>
        <v>0</v>
      </c>
      <c r="O86" s="7">
        <f t="shared" si="22"/>
        <v>0</v>
      </c>
      <c r="P86" s="7">
        <f t="shared" si="23"/>
        <v>0</v>
      </c>
    </row>
    <row r="87" spans="1:16" ht="299.25">
      <c r="A87" s="40">
        <v>115</v>
      </c>
      <c r="B87" s="42"/>
      <c r="C87" s="124" t="s">
        <v>1034</v>
      </c>
      <c r="D87" s="82" t="s">
        <v>60</v>
      </c>
      <c r="E87" s="89">
        <v>2</v>
      </c>
      <c r="F87" s="7"/>
      <c r="G87" s="7"/>
      <c r="H87" s="7"/>
      <c r="I87" s="7"/>
      <c r="J87" s="7"/>
      <c r="K87" s="7">
        <f t="shared" si="18"/>
        <v>0</v>
      </c>
      <c r="L87" s="7">
        <f t="shared" si="19"/>
        <v>0</v>
      </c>
      <c r="M87" s="7">
        <f t="shared" si="20"/>
        <v>0</v>
      </c>
      <c r="N87" s="7">
        <f t="shared" si="21"/>
        <v>0</v>
      </c>
      <c r="O87" s="7">
        <f t="shared" si="22"/>
        <v>0</v>
      </c>
      <c r="P87" s="7">
        <f t="shared" si="23"/>
        <v>0</v>
      </c>
    </row>
    <row r="88" spans="1:16" ht="189">
      <c r="A88" s="40">
        <v>117</v>
      </c>
      <c r="B88" s="42"/>
      <c r="C88" s="124" t="s">
        <v>1035</v>
      </c>
      <c r="D88" s="82" t="s">
        <v>60</v>
      </c>
      <c r="E88" s="89">
        <v>1</v>
      </c>
      <c r="F88" s="7"/>
      <c r="G88" s="7"/>
      <c r="H88" s="7"/>
      <c r="I88" s="7"/>
      <c r="J88" s="7"/>
      <c r="K88" s="7">
        <f t="shared" si="18"/>
        <v>0</v>
      </c>
      <c r="L88" s="7">
        <f t="shared" si="19"/>
        <v>0</v>
      </c>
      <c r="M88" s="7">
        <f t="shared" si="20"/>
        <v>0</v>
      </c>
      <c r="N88" s="7">
        <f t="shared" si="21"/>
        <v>0</v>
      </c>
      <c r="O88" s="7">
        <f t="shared" si="22"/>
        <v>0</v>
      </c>
      <c r="P88" s="7">
        <f t="shared" si="23"/>
        <v>0</v>
      </c>
    </row>
    <row r="89" spans="1:16" ht="189">
      <c r="A89" s="40">
        <v>118</v>
      </c>
      <c r="B89" s="42"/>
      <c r="C89" s="124" t="s">
        <v>1036</v>
      </c>
      <c r="D89" s="82" t="s">
        <v>53</v>
      </c>
      <c r="E89" s="89">
        <v>33.020000000000003</v>
      </c>
      <c r="F89" s="7"/>
      <c r="G89" s="7"/>
      <c r="H89" s="7"/>
      <c r="I89" s="7"/>
      <c r="J89" s="7"/>
      <c r="K89" s="7">
        <f t="shared" ref="K89:K125" si="24">SUM(H89:J89)</f>
        <v>0</v>
      </c>
      <c r="L89" s="7">
        <f t="shared" ref="L89:L125" si="25">ROUND(E89*F89,2)</f>
        <v>0</v>
      </c>
      <c r="M89" s="7">
        <f t="shared" ref="M89:M125" si="26">ROUND(E89*H89,2)</f>
        <v>0</v>
      </c>
      <c r="N89" s="7">
        <f t="shared" ref="N89:N125" si="27">ROUND(E89*I89,2)</f>
        <v>0</v>
      </c>
      <c r="O89" s="7">
        <f t="shared" ref="O89:O125" si="28">ROUND(E89*J89,2)</f>
        <v>0</v>
      </c>
      <c r="P89" s="7">
        <f t="shared" ref="P89:P125" si="29">SUM(M89:O89)</f>
        <v>0</v>
      </c>
    </row>
    <row r="90" spans="1:16" ht="173.25">
      <c r="A90" s="40">
        <v>119</v>
      </c>
      <c r="B90" s="42"/>
      <c r="C90" s="124" t="s">
        <v>1037</v>
      </c>
      <c r="D90" s="82" t="s">
        <v>53</v>
      </c>
      <c r="E90" s="89">
        <v>28.72</v>
      </c>
      <c r="F90" s="7"/>
      <c r="G90" s="7"/>
      <c r="H90" s="7"/>
      <c r="I90" s="7"/>
      <c r="J90" s="7"/>
      <c r="K90" s="7">
        <f t="shared" si="24"/>
        <v>0</v>
      </c>
      <c r="L90" s="7">
        <f t="shared" si="25"/>
        <v>0</v>
      </c>
      <c r="M90" s="7">
        <f t="shared" si="26"/>
        <v>0</v>
      </c>
      <c r="N90" s="7">
        <f t="shared" si="27"/>
        <v>0</v>
      </c>
      <c r="O90" s="7">
        <f t="shared" si="28"/>
        <v>0</v>
      </c>
      <c r="P90" s="7">
        <f t="shared" si="29"/>
        <v>0</v>
      </c>
    </row>
    <row r="91" spans="1:16" ht="110.25">
      <c r="A91" s="40">
        <v>120</v>
      </c>
      <c r="B91" s="42"/>
      <c r="C91" s="124" t="s">
        <v>1038</v>
      </c>
      <c r="D91" s="82" t="s">
        <v>60</v>
      </c>
      <c r="E91" s="89">
        <v>1</v>
      </c>
      <c r="F91" s="7"/>
      <c r="G91" s="7"/>
      <c r="H91" s="7"/>
      <c r="I91" s="7"/>
      <c r="J91" s="7"/>
      <c r="K91" s="7">
        <f t="shared" si="24"/>
        <v>0</v>
      </c>
      <c r="L91" s="7">
        <f t="shared" si="25"/>
        <v>0</v>
      </c>
      <c r="M91" s="7">
        <f t="shared" si="26"/>
        <v>0</v>
      </c>
      <c r="N91" s="7">
        <f t="shared" si="27"/>
        <v>0</v>
      </c>
      <c r="O91" s="7">
        <f t="shared" si="28"/>
        <v>0</v>
      </c>
      <c r="P91" s="7">
        <f t="shared" si="29"/>
        <v>0</v>
      </c>
    </row>
    <row r="92" spans="1:16" ht="141.75">
      <c r="A92" s="40">
        <v>121</v>
      </c>
      <c r="B92" s="42"/>
      <c r="C92" s="124" t="s">
        <v>1039</v>
      </c>
      <c r="D92" s="82" t="s">
        <v>60</v>
      </c>
      <c r="E92" s="89">
        <v>3</v>
      </c>
      <c r="F92" s="7"/>
      <c r="G92" s="7"/>
      <c r="H92" s="7"/>
      <c r="I92" s="7"/>
      <c r="J92" s="7"/>
      <c r="K92" s="7">
        <f t="shared" si="24"/>
        <v>0</v>
      </c>
      <c r="L92" s="7">
        <f t="shared" si="25"/>
        <v>0</v>
      </c>
      <c r="M92" s="7">
        <f t="shared" si="26"/>
        <v>0</v>
      </c>
      <c r="N92" s="7">
        <f t="shared" si="27"/>
        <v>0</v>
      </c>
      <c r="O92" s="7">
        <f t="shared" si="28"/>
        <v>0</v>
      </c>
      <c r="P92" s="7">
        <f t="shared" si="29"/>
        <v>0</v>
      </c>
    </row>
    <row r="93" spans="1:16" ht="283.5">
      <c r="A93" s="40">
        <v>122</v>
      </c>
      <c r="B93" s="42"/>
      <c r="C93" s="86" t="s">
        <v>452</v>
      </c>
      <c r="D93" s="82" t="s">
        <v>60</v>
      </c>
      <c r="E93" s="89">
        <v>1</v>
      </c>
      <c r="F93" s="7"/>
      <c r="G93" s="7"/>
      <c r="H93" s="7"/>
      <c r="I93" s="7"/>
      <c r="J93" s="7"/>
      <c r="K93" s="7">
        <f t="shared" si="24"/>
        <v>0</v>
      </c>
      <c r="L93" s="7">
        <f t="shared" si="25"/>
        <v>0</v>
      </c>
      <c r="M93" s="7">
        <f t="shared" si="26"/>
        <v>0</v>
      </c>
      <c r="N93" s="7">
        <f t="shared" si="27"/>
        <v>0</v>
      </c>
      <c r="O93" s="7">
        <f t="shared" si="28"/>
        <v>0</v>
      </c>
      <c r="P93" s="7">
        <f t="shared" si="29"/>
        <v>0</v>
      </c>
    </row>
    <row r="94" spans="1:16" ht="94.5">
      <c r="A94" s="40">
        <v>123</v>
      </c>
      <c r="B94" s="42"/>
      <c r="C94" s="86" t="s">
        <v>453</v>
      </c>
      <c r="D94" s="82" t="s">
        <v>60</v>
      </c>
      <c r="E94" s="89">
        <v>6</v>
      </c>
      <c r="F94" s="7"/>
      <c r="G94" s="7"/>
      <c r="H94" s="7"/>
      <c r="I94" s="7"/>
      <c r="J94" s="7"/>
      <c r="K94" s="7">
        <f t="shared" si="24"/>
        <v>0</v>
      </c>
      <c r="L94" s="7">
        <f t="shared" si="25"/>
        <v>0</v>
      </c>
      <c r="M94" s="7">
        <f t="shared" si="26"/>
        <v>0</v>
      </c>
      <c r="N94" s="7">
        <f t="shared" si="27"/>
        <v>0</v>
      </c>
      <c r="O94" s="7">
        <f t="shared" si="28"/>
        <v>0</v>
      </c>
      <c r="P94" s="7">
        <f t="shared" si="29"/>
        <v>0</v>
      </c>
    </row>
    <row r="95" spans="1:16" ht="110.25">
      <c r="A95" s="40">
        <v>124</v>
      </c>
      <c r="B95" s="42"/>
      <c r="C95" s="86" t="s">
        <v>454</v>
      </c>
      <c r="D95" s="82" t="s">
        <v>60</v>
      </c>
      <c r="E95" s="89">
        <v>6</v>
      </c>
      <c r="F95" s="7"/>
      <c r="G95" s="7"/>
      <c r="H95" s="7"/>
      <c r="I95" s="7"/>
      <c r="J95" s="7"/>
      <c r="K95" s="7">
        <f t="shared" si="24"/>
        <v>0</v>
      </c>
      <c r="L95" s="7">
        <f t="shared" si="25"/>
        <v>0</v>
      </c>
      <c r="M95" s="7">
        <f t="shared" si="26"/>
        <v>0</v>
      </c>
      <c r="N95" s="7">
        <f t="shared" si="27"/>
        <v>0</v>
      </c>
      <c r="O95" s="7">
        <f t="shared" si="28"/>
        <v>0</v>
      </c>
      <c r="P95" s="7">
        <f t="shared" si="29"/>
        <v>0</v>
      </c>
    </row>
    <row r="96" spans="1:16">
      <c r="A96" s="165" t="s">
        <v>478</v>
      </c>
      <c r="B96" s="165"/>
      <c r="C96" s="165"/>
      <c r="D96" s="165"/>
      <c r="E96" s="165"/>
      <c r="F96" s="165"/>
      <c r="G96" s="165"/>
      <c r="H96" s="165"/>
      <c r="I96" s="165"/>
      <c r="J96" s="165"/>
      <c r="K96" s="165"/>
      <c r="L96" s="165"/>
      <c r="M96" s="165"/>
      <c r="N96" s="165"/>
      <c r="O96" s="165"/>
      <c r="P96" s="165"/>
    </row>
    <row r="97" spans="1:16" ht="78.75">
      <c r="A97" s="40">
        <v>127</v>
      </c>
      <c r="B97" s="42"/>
      <c r="C97" s="86" t="s">
        <v>479</v>
      </c>
      <c r="D97" s="82" t="s">
        <v>60</v>
      </c>
      <c r="E97" s="89">
        <v>24</v>
      </c>
      <c r="F97" s="7"/>
      <c r="G97" s="7"/>
      <c r="H97" s="7"/>
      <c r="I97" s="7"/>
      <c r="J97" s="7"/>
      <c r="K97" s="7">
        <f t="shared" si="24"/>
        <v>0</v>
      </c>
      <c r="L97" s="7">
        <f t="shared" si="25"/>
        <v>0</v>
      </c>
      <c r="M97" s="7">
        <f t="shared" si="26"/>
        <v>0</v>
      </c>
      <c r="N97" s="7">
        <f t="shared" si="27"/>
        <v>0</v>
      </c>
      <c r="O97" s="7">
        <f t="shared" si="28"/>
        <v>0</v>
      </c>
      <c r="P97" s="7">
        <f t="shared" si="29"/>
        <v>0</v>
      </c>
    </row>
    <row r="98" spans="1:16" ht="126">
      <c r="A98" s="40">
        <v>128</v>
      </c>
      <c r="B98" s="42"/>
      <c r="C98" s="86" t="s">
        <v>480</v>
      </c>
      <c r="D98" s="82" t="s">
        <v>60</v>
      </c>
      <c r="E98" s="89">
        <v>9</v>
      </c>
      <c r="F98" s="7"/>
      <c r="G98" s="7"/>
      <c r="H98" s="7"/>
      <c r="I98" s="7"/>
      <c r="J98" s="7"/>
      <c r="K98" s="7">
        <f t="shared" si="24"/>
        <v>0</v>
      </c>
      <c r="L98" s="7">
        <f t="shared" si="25"/>
        <v>0</v>
      </c>
      <c r="M98" s="7">
        <f t="shared" si="26"/>
        <v>0</v>
      </c>
      <c r="N98" s="7">
        <f t="shared" si="27"/>
        <v>0</v>
      </c>
      <c r="O98" s="7">
        <f t="shared" si="28"/>
        <v>0</v>
      </c>
      <c r="P98" s="7">
        <f t="shared" si="29"/>
        <v>0</v>
      </c>
    </row>
    <row r="99" spans="1:16" ht="126">
      <c r="A99" s="40">
        <v>129</v>
      </c>
      <c r="B99" s="42"/>
      <c r="C99" s="86" t="s">
        <v>481</v>
      </c>
      <c r="D99" s="82" t="s">
        <v>60</v>
      </c>
      <c r="E99" s="89">
        <v>15</v>
      </c>
      <c r="F99" s="7"/>
      <c r="G99" s="7"/>
      <c r="H99" s="7"/>
      <c r="I99" s="7"/>
      <c r="J99" s="7"/>
      <c r="K99" s="7">
        <f t="shared" si="24"/>
        <v>0</v>
      </c>
      <c r="L99" s="7">
        <f t="shared" si="25"/>
        <v>0</v>
      </c>
      <c r="M99" s="7">
        <f t="shared" si="26"/>
        <v>0</v>
      </c>
      <c r="N99" s="7">
        <f t="shared" si="27"/>
        <v>0</v>
      </c>
      <c r="O99" s="7">
        <f t="shared" si="28"/>
        <v>0</v>
      </c>
      <c r="P99" s="7">
        <f t="shared" si="29"/>
        <v>0</v>
      </c>
    </row>
    <row r="100" spans="1:16" ht="78.75">
      <c r="A100" s="40">
        <v>130</v>
      </c>
      <c r="B100" s="42"/>
      <c r="C100" s="86" t="s">
        <v>482</v>
      </c>
      <c r="D100" s="82" t="s">
        <v>60</v>
      </c>
      <c r="E100" s="89">
        <v>15</v>
      </c>
      <c r="F100" s="7"/>
      <c r="G100" s="7"/>
      <c r="H100" s="7"/>
      <c r="I100" s="7"/>
      <c r="J100" s="7"/>
      <c r="K100" s="7">
        <f t="shared" si="24"/>
        <v>0</v>
      </c>
      <c r="L100" s="7">
        <f t="shared" si="25"/>
        <v>0</v>
      </c>
      <c r="M100" s="7">
        <f t="shared" si="26"/>
        <v>0</v>
      </c>
      <c r="N100" s="7">
        <f t="shared" si="27"/>
        <v>0</v>
      </c>
      <c r="O100" s="7">
        <f t="shared" si="28"/>
        <v>0</v>
      </c>
      <c r="P100" s="7">
        <f t="shared" si="29"/>
        <v>0</v>
      </c>
    </row>
    <row r="101" spans="1:16" ht="94.5">
      <c r="A101" s="40">
        <v>131</v>
      </c>
      <c r="B101" s="42"/>
      <c r="C101" s="86" t="s">
        <v>483</v>
      </c>
      <c r="D101" s="82" t="s">
        <v>53</v>
      </c>
      <c r="E101" s="89">
        <v>39.6</v>
      </c>
      <c r="F101" s="7"/>
      <c r="G101" s="7"/>
      <c r="H101" s="7"/>
      <c r="I101" s="7"/>
      <c r="J101" s="7"/>
      <c r="K101" s="7">
        <f t="shared" si="24"/>
        <v>0</v>
      </c>
      <c r="L101" s="7">
        <f t="shared" si="25"/>
        <v>0</v>
      </c>
      <c r="M101" s="7">
        <f t="shared" si="26"/>
        <v>0</v>
      </c>
      <c r="N101" s="7">
        <f t="shared" si="27"/>
        <v>0</v>
      </c>
      <c r="O101" s="7">
        <f t="shared" si="28"/>
        <v>0</v>
      </c>
      <c r="P101" s="7">
        <f t="shared" si="29"/>
        <v>0</v>
      </c>
    </row>
    <row r="102" spans="1:16" ht="94.5">
      <c r="A102" s="40">
        <v>132</v>
      </c>
      <c r="B102" s="42"/>
      <c r="C102" s="86" t="s">
        <v>484</v>
      </c>
      <c r="D102" s="82" t="s">
        <v>53</v>
      </c>
      <c r="E102" s="89">
        <v>82.6</v>
      </c>
      <c r="F102" s="7"/>
      <c r="G102" s="7"/>
      <c r="H102" s="7"/>
      <c r="I102" s="7"/>
      <c r="J102" s="7"/>
      <c r="K102" s="7">
        <f t="shared" si="24"/>
        <v>0</v>
      </c>
      <c r="L102" s="7">
        <f t="shared" si="25"/>
        <v>0</v>
      </c>
      <c r="M102" s="7">
        <f t="shared" si="26"/>
        <v>0</v>
      </c>
      <c r="N102" s="7">
        <f t="shared" si="27"/>
        <v>0</v>
      </c>
      <c r="O102" s="7">
        <f t="shared" si="28"/>
        <v>0</v>
      </c>
      <c r="P102" s="7">
        <f t="shared" si="29"/>
        <v>0</v>
      </c>
    </row>
    <row r="103" spans="1:16">
      <c r="A103" s="165" t="s">
        <v>485</v>
      </c>
      <c r="B103" s="165"/>
      <c r="C103" s="165"/>
      <c r="D103" s="165"/>
      <c r="E103" s="165"/>
      <c r="F103" s="165"/>
      <c r="G103" s="165"/>
      <c r="H103" s="165"/>
      <c r="I103" s="165"/>
      <c r="J103" s="165"/>
      <c r="K103" s="165"/>
      <c r="L103" s="165"/>
      <c r="M103" s="165"/>
      <c r="N103" s="165"/>
      <c r="O103" s="165"/>
      <c r="P103" s="165"/>
    </row>
    <row r="104" spans="1:16" ht="63">
      <c r="A104" s="40">
        <v>134</v>
      </c>
      <c r="B104" s="42"/>
      <c r="C104" s="86" t="s">
        <v>486</v>
      </c>
      <c r="D104" s="82" t="s">
        <v>60</v>
      </c>
      <c r="E104" s="89">
        <v>3</v>
      </c>
      <c r="F104" s="7"/>
      <c r="G104" s="7"/>
      <c r="H104" s="7"/>
      <c r="I104" s="7"/>
      <c r="J104" s="7"/>
      <c r="K104" s="7">
        <f t="shared" si="24"/>
        <v>0</v>
      </c>
      <c r="L104" s="7">
        <f t="shared" si="25"/>
        <v>0</v>
      </c>
      <c r="M104" s="7">
        <f t="shared" si="26"/>
        <v>0</v>
      </c>
      <c r="N104" s="7">
        <f t="shared" si="27"/>
        <v>0</v>
      </c>
      <c r="O104" s="7">
        <f t="shared" si="28"/>
        <v>0</v>
      </c>
      <c r="P104" s="7">
        <f t="shared" si="29"/>
        <v>0</v>
      </c>
    </row>
    <row r="105" spans="1:16">
      <c r="A105" s="165" t="s">
        <v>487</v>
      </c>
      <c r="B105" s="165"/>
      <c r="C105" s="165"/>
      <c r="D105" s="165"/>
      <c r="E105" s="165"/>
      <c r="F105" s="165"/>
      <c r="G105" s="165"/>
      <c r="H105" s="165"/>
      <c r="I105" s="165"/>
      <c r="J105" s="165"/>
      <c r="K105" s="165"/>
      <c r="L105" s="165"/>
      <c r="M105" s="165"/>
      <c r="N105" s="165"/>
      <c r="O105" s="165"/>
      <c r="P105" s="165"/>
    </row>
    <row r="106" spans="1:16" ht="78.75">
      <c r="A106" s="40">
        <v>136</v>
      </c>
      <c r="B106" s="42"/>
      <c r="C106" s="86" t="s">
        <v>488</v>
      </c>
      <c r="D106" s="82" t="s">
        <v>60</v>
      </c>
      <c r="E106" s="89">
        <v>4</v>
      </c>
      <c r="F106" s="7"/>
      <c r="G106" s="7"/>
      <c r="H106" s="7"/>
      <c r="I106" s="90"/>
      <c r="J106" s="7"/>
      <c r="K106" s="7">
        <f t="shared" si="24"/>
        <v>0</v>
      </c>
      <c r="L106" s="7">
        <f t="shared" si="25"/>
        <v>0</v>
      </c>
      <c r="M106" s="7">
        <f t="shared" si="26"/>
        <v>0</v>
      </c>
      <c r="N106" s="7">
        <f t="shared" si="27"/>
        <v>0</v>
      </c>
      <c r="O106" s="7">
        <f t="shared" si="28"/>
        <v>0</v>
      </c>
      <c r="P106" s="7">
        <f t="shared" si="29"/>
        <v>0</v>
      </c>
    </row>
    <row r="107" spans="1:16" ht="78.75">
      <c r="A107" s="40">
        <v>137</v>
      </c>
      <c r="B107" s="42"/>
      <c r="C107" s="86" t="s">
        <v>489</v>
      </c>
      <c r="D107" s="82" t="s">
        <v>60</v>
      </c>
      <c r="E107" s="89">
        <v>2</v>
      </c>
      <c r="F107" s="7"/>
      <c r="G107" s="7"/>
      <c r="H107" s="7"/>
      <c r="I107" s="90"/>
      <c r="J107" s="7"/>
      <c r="K107" s="7">
        <f t="shared" si="24"/>
        <v>0</v>
      </c>
      <c r="L107" s="7">
        <f t="shared" si="25"/>
        <v>0</v>
      </c>
      <c r="M107" s="7">
        <f t="shared" si="26"/>
        <v>0</v>
      </c>
      <c r="N107" s="7">
        <f t="shared" si="27"/>
        <v>0</v>
      </c>
      <c r="O107" s="7">
        <f t="shared" si="28"/>
        <v>0</v>
      </c>
      <c r="P107" s="7">
        <f t="shared" si="29"/>
        <v>0</v>
      </c>
    </row>
    <row r="108" spans="1:16" ht="94.5">
      <c r="A108" s="40">
        <v>138</v>
      </c>
      <c r="B108" s="42"/>
      <c r="C108" s="86" t="s">
        <v>490</v>
      </c>
      <c r="D108" s="82" t="s">
        <v>60</v>
      </c>
      <c r="E108" s="89">
        <v>1</v>
      </c>
      <c r="F108" s="7"/>
      <c r="G108" s="7"/>
      <c r="H108" s="7"/>
      <c r="I108" s="90"/>
      <c r="J108" s="7"/>
      <c r="K108" s="7">
        <f t="shared" si="24"/>
        <v>0</v>
      </c>
      <c r="L108" s="7">
        <f t="shared" si="25"/>
        <v>0</v>
      </c>
      <c r="M108" s="7">
        <f t="shared" si="26"/>
        <v>0</v>
      </c>
      <c r="N108" s="7">
        <f t="shared" si="27"/>
        <v>0</v>
      </c>
      <c r="O108" s="7">
        <f t="shared" si="28"/>
        <v>0</v>
      </c>
      <c r="P108" s="7">
        <f t="shared" si="29"/>
        <v>0</v>
      </c>
    </row>
    <row r="109" spans="1:16" ht="63">
      <c r="A109" s="40">
        <v>139</v>
      </c>
      <c r="B109" s="42"/>
      <c r="C109" s="86" t="s">
        <v>491</v>
      </c>
      <c r="D109" s="82" t="s">
        <v>60</v>
      </c>
      <c r="E109" s="89">
        <v>1</v>
      </c>
      <c r="F109" s="7"/>
      <c r="G109" s="7"/>
      <c r="H109" s="7"/>
      <c r="I109" s="90"/>
      <c r="J109" s="7"/>
      <c r="K109" s="7">
        <f t="shared" si="24"/>
        <v>0</v>
      </c>
      <c r="L109" s="7">
        <f t="shared" si="25"/>
        <v>0</v>
      </c>
      <c r="M109" s="7">
        <f t="shared" si="26"/>
        <v>0</v>
      </c>
      <c r="N109" s="7">
        <f t="shared" si="27"/>
        <v>0</v>
      </c>
      <c r="O109" s="7">
        <f t="shared" si="28"/>
        <v>0</v>
      </c>
      <c r="P109" s="7">
        <f t="shared" si="29"/>
        <v>0</v>
      </c>
    </row>
    <row r="110" spans="1:16" ht="78.75">
      <c r="A110" s="40">
        <v>140</v>
      </c>
      <c r="B110" s="42"/>
      <c r="C110" s="86" t="s">
        <v>492</v>
      </c>
      <c r="D110" s="82" t="s">
        <v>60</v>
      </c>
      <c r="E110" s="89">
        <v>2</v>
      </c>
      <c r="F110" s="7"/>
      <c r="G110" s="7"/>
      <c r="H110" s="7"/>
      <c r="I110" s="90"/>
      <c r="J110" s="7"/>
      <c r="K110" s="7">
        <f t="shared" si="24"/>
        <v>0</v>
      </c>
      <c r="L110" s="7">
        <f t="shared" si="25"/>
        <v>0</v>
      </c>
      <c r="M110" s="7">
        <f t="shared" si="26"/>
        <v>0</v>
      </c>
      <c r="N110" s="7">
        <f t="shared" si="27"/>
        <v>0</v>
      </c>
      <c r="O110" s="7">
        <f t="shared" si="28"/>
        <v>0</v>
      </c>
      <c r="P110" s="7">
        <f t="shared" si="29"/>
        <v>0</v>
      </c>
    </row>
    <row r="111" spans="1:16" ht="78.75">
      <c r="A111" s="40">
        <v>141</v>
      </c>
      <c r="B111" s="42"/>
      <c r="C111" s="86" t="s">
        <v>493</v>
      </c>
      <c r="D111" s="82" t="s">
        <v>60</v>
      </c>
      <c r="E111" s="89">
        <v>1</v>
      </c>
      <c r="F111" s="7"/>
      <c r="G111" s="7"/>
      <c r="H111" s="7"/>
      <c r="I111" s="90"/>
      <c r="J111" s="7"/>
      <c r="K111" s="7">
        <f t="shared" si="24"/>
        <v>0</v>
      </c>
      <c r="L111" s="7">
        <f t="shared" si="25"/>
        <v>0</v>
      </c>
      <c r="M111" s="7">
        <f t="shared" si="26"/>
        <v>0</v>
      </c>
      <c r="N111" s="7">
        <f t="shared" si="27"/>
        <v>0</v>
      </c>
      <c r="O111" s="7">
        <f t="shared" si="28"/>
        <v>0</v>
      </c>
      <c r="P111" s="7">
        <f t="shared" si="29"/>
        <v>0</v>
      </c>
    </row>
    <row r="112" spans="1:16" ht="78.75">
      <c r="A112" s="40">
        <v>142</v>
      </c>
      <c r="B112" s="42"/>
      <c r="C112" s="86" t="s">
        <v>494</v>
      </c>
      <c r="D112" s="82" t="s">
        <v>60</v>
      </c>
      <c r="E112" s="89">
        <v>1</v>
      </c>
      <c r="F112" s="7"/>
      <c r="G112" s="7"/>
      <c r="H112" s="7"/>
      <c r="I112" s="90"/>
      <c r="J112" s="7"/>
      <c r="K112" s="7">
        <f t="shared" si="24"/>
        <v>0</v>
      </c>
      <c r="L112" s="7">
        <f t="shared" si="25"/>
        <v>0</v>
      </c>
      <c r="M112" s="7">
        <f t="shared" si="26"/>
        <v>0</v>
      </c>
      <c r="N112" s="7">
        <f t="shared" si="27"/>
        <v>0</v>
      </c>
      <c r="O112" s="7">
        <f t="shared" si="28"/>
        <v>0</v>
      </c>
      <c r="P112" s="7">
        <f t="shared" si="29"/>
        <v>0</v>
      </c>
    </row>
    <row r="113" spans="1:16" ht="78.75">
      <c r="A113" s="40">
        <v>144</v>
      </c>
      <c r="B113" s="42"/>
      <c r="C113" s="86" t="s">
        <v>496</v>
      </c>
      <c r="D113" s="82" t="s">
        <v>60</v>
      </c>
      <c r="E113" s="89">
        <v>1</v>
      </c>
      <c r="F113" s="7"/>
      <c r="G113" s="7"/>
      <c r="H113" s="7"/>
      <c r="I113" s="90"/>
      <c r="J113" s="7"/>
      <c r="K113" s="7">
        <f t="shared" si="24"/>
        <v>0</v>
      </c>
      <c r="L113" s="7">
        <f t="shared" si="25"/>
        <v>0</v>
      </c>
      <c r="M113" s="7">
        <f t="shared" si="26"/>
        <v>0</v>
      </c>
      <c r="N113" s="7">
        <f t="shared" si="27"/>
        <v>0</v>
      </c>
      <c r="O113" s="7">
        <f t="shared" si="28"/>
        <v>0</v>
      </c>
      <c r="P113" s="7">
        <f t="shared" si="29"/>
        <v>0</v>
      </c>
    </row>
    <row r="114" spans="1:16" ht="63">
      <c r="A114" s="40">
        <v>145</v>
      </c>
      <c r="B114" s="42"/>
      <c r="C114" s="86" t="s">
        <v>497</v>
      </c>
      <c r="D114" s="82" t="s">
        <v>60</v>
      </c>
      <c r="E114" s="89">
        <v>1</v>
      </c>
      <c r="F114" s="7"/>
      <c r="G114" s="7"/>
      <c r="H114" s="7"/>
      <c r="I114" s="90"/>
      <c r="J114" s="7"/>
      <c r="K114" s="7">
        <f t="shared" si="24"/>
        <v>0</v>
      </c>
      <c r="L114" s="7">
        <f t="shared" si="25"/>
        <v>0</v>
      </c>
      <c r="M114" s="7">
        <f t="shared" si="26"/>
        <v>0</v>
      </c>
      <c r="N114" s="7">
        <f t="shared" si="27"/>
        <v>0</v>
      </c>
      <c r="O114" s="7">
        <f t="shared" si="28"/>
        <v>0</v>
      </c>
      <c r="P114" s="7">
        <f t="shared" si="29"/>
        <v>0</v>
      </c>
    </row>
    <row r="115" spans="1:16" ht="94.5">
      <c r="A115" s="40">
        <v>146</v>
      </c>
      <c r="B115" s="42"/>
      <c r="C115" s="86" t="s">
        <v>498</v>
      </c>
      <c r="D115" s="82" t="s">
        <v>60</v>
      </c>
      <c r="E115" s="89">
        <v>1</v>
      </c>
      <c r="F115" s="7"/>
      <c r="G115" s="7"/>
      <c r="H115" s="7"/>
      <c r="I115" s="90"/>
      <c r="J115" s="7"/>
      <c r="K115" s="7">
        <f t="shared" si="24"/>
        <v>0</v>
      </c>
      <c r="L115" s="7">
        <f t="shared" si="25"/>
        <v>0</v>
      </c>
      <c r="M115" s="7">
        <f t="shared" si="26"/>
        <v>0</v>
      </c>
      <c r="N115" s="7">
        <f t="shared" si="27"/>
        <v>0</v>
      </c>
      <c r="O115" s="7">
        <f t="shared" si="28"/>
        <v>0</v>
      </c>
      <c r="P115" s="7">
        <f t="shared" si="29"/>
        <v>0</v>
      </c>
    </row>
    <row r="116" spans="1:16" ht="78.75">
      <c r="A116" s="40">
        <v>147</v>
      </c>
      <c r="B116" s="42"/>
      <c r="C116" s="86" t="s">
        <v>499</v>
      </c>
      <c r="D116" s="82" t="s">
        <v>60</v>
      </c>
      <c r="E116" s="89">
        <v>1</v>
      </c>
      <c r="F116" s="7"/>
      <c r="G116" s="7"/>
      <c r="H116" s="7"/>
      <c r="I116" s="90"/>
      <c r="J116" s="7"/>
      <c r="K116" s="7">
        <f t="shared" si="24"/>
        <v>0</v>
      </c>
      <c r="L116" s="7">
        <f t="shared" si="25"/>
        <v>0</v>
      </c>
      <c r="M116" s="7">
        <f t="shared" si="26"/>
        <v>0</v>
      </c>
      <c r="N116" s="7">
        <f t="shared" si="27"/>
        <v>0</v>
      </c>
      <c r="O116" s="7">
        <f t="shared" si="28"/>
        <v>0</v>
      </c>
      <c r="P116" s="7">
        <f t="shared" si="29"/>
        <v>0</v>
      </c>
    </row>
    <row r="117" spans="1:16" ht="78.75">
      <c r="A117" s="40">
        <v>150</v>
      </c>
      <c r="B117" s="42"/>
      <c r="C117" s="86" t="s">
        <v>500</v>
      </c>
      <c r="D117" s="82" t="s">
        <v>60</v>
      </c>
      <c r="E117" s="89">
        <v>5</v>
      </c>
      <c r="F117" s="7"/>
      <c r="G117" s="7"/>
      <c r="H117" s="7"/>
      <c r="I117" s="90"/>
      <c r="J117" s="7"/>
      <c r="K117" s="7">
        <f t="shared" si="24"/>
        <v>0</v>
      </c>
      <c r="L117" s="7">
        <f t="shared" si="25"/>
        <v>0</v>
      </c>
      <c r="M117" s="7">
        <f t="shared" si="26"/>
        <v>0</v>
      </c>
      <c r="N117" s="7">
        <f t="shared" si="27"/>
        <v>0</v>
      </c>
      <c r="O117" s="7">
        <f t="shared" si="28"/>
        <v>0</v>
      </c>
      <c r="P117" s="7">
        <f t="shared" si="29"/>
        <v>0</v>
      </c>
    </row>
    <row r="118" spans="1:16">
      <c r="A118" s="165" t="s">
        <v>502</v>
      </c>
      <c r="B118" s="165"/>
      <c r="C118" s="165"/>
      <c r="D118" s="165"/>
      <c r="E118" s="165"/>
      <c r="F118" s="165"/>
      <c r="G118" s="165"/>
      <c r="H118" s="165"/>
      <c r="I118" s="165"/>
      <c r="J118" s="165"/>
      <c r="K118" s="165"/>
      <c r="L118" s="165"/>
      <c r="M118" s="165"/>
      <c r="N118" s="165"/>
      <c r="O118" s="165"/>
      <c r="P118" s="165"/>
    </row>
    <row r="119" spans="1:16" ht="47.25">
      <c r="A119" s="40">
        <v>153</v>
      </c>
      <c r="B119" s="42"/>
      <c r="C119" s="88" t="s">
        <v>501</v>
      </c>
      <c r="D119" s="82" t="s">
        <v>60</v>
      </c>
      <c r="E119" s="89">
        <v>57</v>
      </c>
      <c r="F119" s="7"/>
      <c r="G119" s="7"/>
      <c r="H119" s="7"/>
      <c r="I119" s="7"/>
      <c r="J119" s="7"/>
      <c r="K119" s="7">
        <f t="shared" si="24"/>
        <v>0</v>
      </c>
      <c r="L119" s="7">
        <f t="shared" si="25"/>
        <v>0</v>
      </c>
      <c r="M119" s="7">
        <f t="shared" si="26"/>
        <v>0</v>
      </c>
      <c r="N119" s="7">
        <f t="shared" si="27"/>
        <v>0</v>
      </c>
      <c r="O119" s="7">
        <f t="shared" si="28"/>
        <v>0</v>
      </c>
      <c r="P119" s="7">
        <f t="shared" si="29"/>
        <v>0</v>
      </c>
    </row>
    <row r="120" spans="1:16">
      <c r="A120" s="165" t="s">
        <v>503</v>
      </c>
      <c r="B120" s="165"/>
      <c r="C120" s="165"/>
      <c r="D120" s="165"/>
      <c r="E120" s="165"/>
      <c r="F120" s="165"/>
      <c r="G120" s="165"/>
      <c r="H120" s="165"/>
      <c r="I120" s="165"/>
      <c r="J120" s="165"/>
      <c r="K120" s="165"/>
      <c r="L120" s="165"/>
      <c r="M120" s="165"/>
      <c r="N120" s="165"/>
      <c r="O120" s="165"/>
      <c r="P120" s="165"/>
    </row>
    <row r="121" spans="1:16" ht="47.25">
      <c r="A121" s="40">
        <v>155</v>
      </c>
      <c r="B121" s="42"/>
      <c r="C121" s="88" t="s">
        <v>504</v>
      </c>
      <c r="D121" s="82" t="s">
        <v>60</v>
      </c>
      <c r="E121" s="89">
        <v>5</v>
      </c>
      <c r="F121" s="7"/>
      <c r="G121" s="7"/>
      <c r="H121" s="7"/>
      <c r="I121" s="90"/>
      <c r="J121" s="7"/>
      <c r="K121" s="7">
        <f t="shared" si="24"/>
        <v>0</v>
      </c>
      <c r="L121" s="7">
        <f t="shared" si="25"/>
        <v>0</v>
      </c>
      <c r="M121" s="7">
        <f t="shared" si="26"/>
        <v>0</v>
      </c>
      <c r="N121" s="7">
        <f t="shared" si="27"/>
        <v>0</v>
      </c>
      <c r="O121" s="7">
        <f t="shared" si="28"/>
        <v>0</v>
      </c>
      <c r="P121" s="7">
        <f t="shared" si="29"/>
        <v>0</v>
      </c>
    </row>
    <row r="122" spans="1:16" ht="47.25">
      <c r="A122" s="40">
        <v>156</v>
      </c>
      <c r="B122" s="42"/>
      <c r="C122" s="88" t="s">
        <v>505</v>
      </c>
      <c r="D122" s="82" t="s">
        <v>60</v>
      </c>
      <c r="E122" s="89">
        <v>8</v>
      </c>
      <c r="F122" s="7"/>
      <c r="G122" s="7"/>
      <c r="H122" s="7"/>
      <c r="I122" s="90"/>
      <c r="J122" s="7"/>
      <c r="K122" s="7">
        <f t="shared" si="24"/>
        <v>0</v>
      </c>
      <c r="L122" s="7">
        <f t="shared" si="25"/>
        <v>0</v>
      </c>
      <c r="M122" s="7">
        <f t="shared" si="26"/>
        <v>0</v>
      </c>
      <c r="N122" s="7">
        <f t="shared" si="27"/>
        <v>0</v>
      </c>
      <c r="O122" s="7">
        <f t="shared" si="28"/>
        <v>0</v>
      </c>
      <c r="P122" s="7">
        <f t="shared" si="29"/>
        <v>0</v>
      </c>
    </row>
    <row r="123" spans="1:16" ht="47.25">
      <c r="A123" s="40">
        <v>157</v>
      </c>
      <c r="B123" s="42"/>
      <c r="C123" s="88" t="s">
        <v>506</v>
      </c>
      <c r="D123" s="82" t="s">
        <v>60</v>
      </c>
      <c r="E123" s="89">
        <v>37</v>
      </c>
      <c r="F123" s="7"/>
      <c r="G123" s="7"/>
      <c r="H123" s="7"/>
      <c r="I123" s="90"/>
      <c r="J123" s="7"/>
      <c r="K123" s="7">
        <f t="shared" si="24"/>
        <v>0</v>
      </c>
      <c r="L123" s="7">
        <f t="shared" si="25"/>
        <v>0</v>
      </c>
      <c r="M123" s="7">
        <f t="shared" si="26"/>
        <v>0</v>
      </c>
      <c r="N123" s="7">
        <f t="shared" si="27"/>
        <v>0</v>
      </c>
      <c r="O123" s="7">
        <f t="shared" si="28"/>
        <v>0</v>
      </c>
      <c r="P123" s="7">
        <f t="shared" si="29"/>
        <v>0</v>
      </c>
    </row>
    <row r="124" spans="1:16" ht="47.25">
      <c r="A124" s="40">
        <v>158</v>
      </c>
      <c r="B124" s="42"/>
      <c r="C124" s="88" t="s">
        <v>507</v>
      </c>
      <c r="D124" s="82" t="s">
        <v>60</v>
      </c>
      <c r="E124" s="89">
        <v>5</v>
      </c>
      <c r="F124" s="7"/>
      <c r="G124" s="7"/>
      <c r="H124" s="7"/>
      <c r="I124" s="90"/>
      <c r="J124" s="7"/>
      <c r="K124" s="7">
        <f t="shared" si="24"/>
        <v>0</v>
      </c>
      <c r="L124" s="7">
        <f t="shared" si="25"/>
        <v>0</v>
      </c>
      <c r="M124" s="7">
        <f t="shared" si="26"/>
        <v>0</v>
      </c>
      <c r="N124" s="7">
        <f t="shared" si="27"/>
        <v>0</v>
      </c>
      <c r="O124" s="7">
        <f t="shared" si="28"/>
        <v>0</v>
      </c>
      <c r="P124" s="7">
        <f t="shared" si="29"/>
        <v>0</v>
      </c>
    </row>
    <row r="125" spans="1:16" ht="47.25">
      <c r="A125" s="40">
        <v>159</v>
      </c>
      <c r="B125" s="42"/>
      <c r="C125" s="88" t="s">
        <v>508</v>
      </c>
      <c r="D125" s="82" t="s">
        <v>60</v>
      </c>
      <c r="E125" s="89">
        <v>34</v>
      </c>
      <c r="F125" s="7"/>
      <c r="G125" s="7"/>
      <c r="H125" s="7"/>
      <c r="I125" s="90"/>
      <c r="J125" s="7"/>
      <c r="K125" s="7">
        <f t="shared" si="24"/>
        <v>0</v>
      </c>
      <c r="L125" s="7">
        <f t="shared" si="25"/>
        <v>0</v>
      </c>
      <c r="M125" s="7">
        <f t="shared" si="26"/>
        <v>0</v>
      </c>
      <c r="N125" s="7">
        <f t="shared" si="27"/>
        <v>0</v>
      </c>
      <c r="O125" s="7">
        <f t="shared" si="28"/>
        <v>0</v>
      </c>
      <c r="P125" s="7">
        <f t="shared" si="29"/>
        <v>0</v>
      </c>
    </row>
    <row r="126" spans="1:16" ht="47.25">
      <c r="A126" s="40">
        <v>161</v>
      </c>
      <c r="B126" s="42"/>
      <c r="C126" s="88" t="s">
        <v>510</v>
      </c>
      <c r="D126" s="82" t="s">
        <v>60</v>
      </c>
      <c r="E126" s="89">
        <v>37</v>
      </c>
      <c r="F126" s="7"/>
      <c r="G126" s="7"/>
      <c r="H126" s="7"/>
      <c r="I126" s="90"/>
      <c r="J126" s="7"/>
      <c r="K126" s="7">
        <f t="shared" ref="K126:K142" si="30">SUM(H126:J126)</f>
        <v>0</v>
      </c>
      <c r="L126" s="7">
        <f t="shared" ref="L126:L142" si="31">ROUND(E126*F126,2)</f>
        <v>0</v>
      </c>
      <c r="M126" s="7">
        <f t="shared" ref="M126:M142" si="32">ROUND(E126*H126,2)</f>
        <v>0</v>
      </c>
      <c r="N126" s="7">
        <f t="shared" ref="N126:N142" si="33">ROUND(E126*I126,2)</f>
        <v>0</v>
      </c>
      <c r="O126" s="7">
        <f t="shared" ref="O126:O142" si="34">ROUND(E126*J126,2)</f>
        <v>0</v>
      </c>
      <c r="P126" s="7">
        <f t="shared" ref="P126:P142" si="35">SUM(M126:O126)</f>
        <v>0</v>
      </c>
    </row>
    <row r="127" spans="1:16" ht="31.5">
      <c r="A127" s="40">
        <v>162</v>
      </c>
      <c r="B127" s="42"/>
      <c r="C127" s="88" t="s">
        <v>511</v>
      </c>
      <c r="D127" s="82" t="s">
        <v>60</v>
      </c>
      <c r="E127" s="89">
        <v>44</v>
      </c>
      <c r="F127" s="7"/>
      <c r="G127" s="7"/>
      <c r="H127" s="7"/>
      <c r="I127" s="90"/>
      <c r="J127" s="7"/>
      <c r="K127" s="7">
        <f t="shared" si="30"/>
        <v>0</v>
      </c>
      <c r="L127" s="7">
        <f t="shared" si="31"/>
        <v>0</v>
      </c>
      <c r="M127" s="7">
        <f t="shared" si="32"/>
        <v>0</v>
      </c>
      <c r="N127" s="7">
        <f t="shared" si="33"/>
        <v>0</v>
      </c>
      <c r="O127" s="7">
        <f t="shared" si="34"/>
        <v>0</v>
      </c>
      <c r="P127" s="7">
        <f t="shared" si="35"/>
        <v>0</v>
      </c>
    </row>
    <row r="128" spans="1:16" ht="47.25">
      <c r="A128" s="40">
        <v>163</v>
      </c>
      <c r="B128" s="42"/>
      <c r="C128" s="88" t="s">
        <v>512</v>
      </c>
      <c r="D128" s="82" t="s">
        <v>60</v>
      </c>
      <c r="E128" s="89">
        <v>47</v>
      </c>
      <c r="F128" s="7"/>
      <c r="G128" s="7"/>
      <c r="H128" s="7"/>
      <c r="I128" s="90"/>
      <c r="J128" s="7"/>
      <c r="K128" s="7">
        <f t="shared" si="30"/>
        <v>0</v>
      </c>
      <c r="L128" s="7">
        <f t="shared" si="31"/>
        <v>0</v>
      </c>
      <c r="M128" s="7">
        <f t="shared" si="32"/>
        <v>0</v>
      </c>
      <c r="N128" s="7">
        <f t="shared" si="33"/>
        <v>0</v>
      </c>
      <c r="O128" s="7">
        <f t="shared" si="34"/>
        <v>0</v>
      </c>
      <c r="P128" s="7">
        <f t="shared" si="35"/>
        <v>0</v>
      </c>
    </row>
    <row r="129" spans="1:16" ht="47.25">
      <c r="A129" s="40">
        <v>164</v>
      </c>
      <c r="B129" s="42"/>
      <c r="C129" s="88" t="s">
        <v>513</v>
      </c>
      <c r="D129" s="82" t="s">
        <v>60</v>
      </c>
      <c r="E129" s="89">
        <v>8</v>
      </c>
      <c r="F129" s="7"/>
      <c r="G129" s="7"/>
      <c r="H129" s="7"/>
      <c r="I129" s="90"/>
      <c r="J129" s="7"/>
      <c r="K129" s="7">
        <f t="shared" si="30"/>
        <v>0</v>
      </c>
      <c r="L129" s="7">
        <f t="shared" si="31"/>
        <v>0</v>
      </c>
      <c r="M129" s="7">
        <f t="shared" si="32"/>
        <v>0</v>
      </c>
      <c r="N129" s="7">
        <f t="shared" si="33"/>
        <v>0</v>
      </c>
      <c r="O129" s="7">
        <f t="shared" si="34"/>
        <v>0</v>
      </c>
      <c r="P129" s="7">
        <f t="shared" si="35"/>
        <v>0</v>
      </c>
    </row>
    <row r="130" spans="1:16" ht="47.25">
      <c r="A130" s="40">
        <v>165</v>
      </c>
      <c r="B130" s="42"/>
      <c r="C130" s="88" t="s">
        <v>514</v>
      </c>
      <c r="D130" s="82" t="s">
        <v>60</v>
      </c>
      <c r="E130" s="89">
        <v>13</v>
      </c>
      <c r="F130" s="7"/>
      <c r="G130" s="7"/>
      <c r="H130" s="7"/>
      <c r="I130" s="90"/>
      <c r="J130" s="7"/>
      <c r="K130" s="7">
        <f t="shared" si="30"/>
        <v>0</v>
      </c>
      <c r="L130" s="7">
        <f t="shared" si="31"/>
        <v>0</v>
      </c>
      <c r="M130" s="7">
        <f t="shared" si="32"/>
        <v>0</v>
      </c>
      <c r="N130" s="7">
        <f t="shared" si="33"/>
        <v>0</v>
      </c>
      <c r="O130" s="7">
        <f t="shared" si="34"/>
        <v>0</v>
      </c>
      <c r="P130" s="7">
        <f t="shared" si="35"/>
        <v>0</v>
      </c>
    </row>
    <row r="131" spans="1:16" ht="47.25">
      <c r="A131" s="40">
        <v>166</v>
      </c>
      <c r="B131" s="42"/>
      <c r="C131" s="88" t="s">
        <v>515</v>
      </c>
      <c r="D131" s="82" t="s">
        <v>60</v>
      </c>
      <c r="E131" s="89">
        <v>16</v>
      </c>
      <c r="F131" s="7"/>
      <c r="G131" s="7"/>
      <c r="H131" s="7"/>
      <c r="I131" s="90"/>
      <c r="J131" s="7"/>
      <c r="K131" s="7">
        <f t="shared" si="30"/>
        <v>0</v>
      </c>
      <c r="L131" s="7">
        <f t="shared" si="31"/>
        <v>0</v>
      </c>
      <c r="M131" s="7">
        <f t="shared" si="32"/>
        <v>0</v>
      </c>
      <c r="N131" s="7">
        <f t="shared" si="33"/>
        <v>0</v>
      </c>
      <c r="O131" s="7">
        <f t="shared" si="34"/>
        <v>0</v>
      </c>
      <c r="P131" s="7">
        <f t="shared" si="35"/>
        <v>0</v>
      </c>
    </row>
    <row r="132" spans="1:16" ht="94.5">
      <c r="A132" s="40">
        <v>167</v>
      </c>
      <c r="B132" s="42"/>
      <c r="C132" s="88" t="s">
        <v>516</v>
      </c>
      <c r="D132" s="82" t="s">
        <v>60</v>
      </c>
      <c r="E132" s="89">
        <v>3</v>
      </c>
      <c r="F132" s="7"/>
      <c r="G132" s="7"/>
      <c r="H132" s="7"/>
      <c r="I132" s="90"/>
      <c r="J132" s="7"/>
      <c r="K132" s="7">
        <f t="shared" si="30"/>
        <v>0</v>
      </c>
      <c r="L132" s="7">
        <f t="shared" si="31"/>
        <v>0</v>
      </c>
      <c r="M132" s="7">
        <f t="shared" si="32"/>
        <v>0</v>
      </c>
      <c r="N132" s="7">
        <f t="shared" si="33"/>
        <v>0</v>
      </c>
      <c r="O132" s="7">
        <f t="shared" si="34"/>
        <v>0</v>
      </c>
      <c r="P132" s="7">
        <f t="shared" si="35"/>
        <v>0</v>
      </c>
    </row>
    <row r="133" spans="1:16">
      <c r="A133" s="165" t="s">
        <v>538</v>
      </c>
      <c r="B133" s="165"/>
      <c r="C133" s="165"/>
      <c r="D133" s="165"/>
      <c r="E133" s="165"/>
      <c r="F133" s="165"/>
      <c r="G133" s="165"/>
      <c r="H133" s="165"/>
      <c r="I133" s="165"/>
      <c r="J133" s="165"/>
      <c r="K133" s="165"/>
      <c r="L133" s="165"/>
      <c r="M133" s="165"/>
      <c r="N133" s="165"/>
      <c r="O133" s="165"/>
      <c r="P133" s="165"/>
    </row>
    <row r="134" spans="1:16">
      <c r="A134" s="40">
        <v>169</v>
      </c>
      <c r="B134" s="42"/>
      <c r="C134" s="88" t="s">
        <v>517</v>
      </c>
      <c r="D134" s="79" t="s">
        <v>60</v>
      </c>
      <c r="E134" s="85">
        <v>161</v>
      </c>
      <c r="F134" s="7">
        <v>0</v>
      </c>
      <c r="G134" s="7">
        <v>0</v>
      </c>
      <c r="H134" s="7">
        <f t="shared" ref="H134:H142" si="36">ROUND(F134*G134,2)</f>
        <v>0</v>
      </c>
      <c r="I134" s="7"/>
      <c r="J134" s="7">
        <v>0</v>
      </c>
      <c r="K134" s="7">
        <f t="shared" si="30"/>
        <v>0</v>
      </c>
      <c r="L134" s="7">
        <f t="shared" si="31"/>
        <v>0</v>
      </c>
      <c r="M134" s="7">
        <f t="shared" si="32"/>
        <v>0</v>
      </c>
      <c r="N134" s="7">
        <f t="shared" si="33"/>
        <v>0</v>
      </c>
      <c r="O134" s="7">
        <f t="shared" si="34"/>
        <v>0</v>
      </c>
      <c r="P134" s="7">
        <f t="shared" si="35"/>
        <v>0</v>
      </c>
    </row>
    <row r="135" spans="1:16">
      <c r="A135" s="40">
        <v>170</v>
      </c>
      <c r="B135" s="42"/>
      <c r="C135" s="88" t="s">
        <v>518</v>
      </c>
      <c r="D135" s="79" t="s">
        <v>60</v>
      </c>
      <c r="E135" s="85">
        <v>60</v>
      </c>
      <c r="F135" s="7">
        <v>0</v>
      </c>
      <c r="G135" s="7">
        <v>0</v>
      </c>
      <c r="H135" s="7">
        <f t="shared" si="36"/>
        <v>0</v>
      </c>
      <c r="I135" s="7"/>
      <c r="J135" s="7">
        <v>0</v>
      </c>
      <c r="K135" s="7">
        <f t="shared" si="30"/>
        <v>0</v>
      </c>
      <c r="L135" s="7">
        <f t="shared" si="31"/>
        <v>0</v>
      </c>
      <c r="M135" s="7">
        <f t="shared" si="32"/>
        <v>0</v>
      </c>
      <c r="N135" s="7">
        <f t="shared" si="33"/>
        <v>0</v>
      </c>
      <c r="O135" s="7">
        <f t="shared" si="34"/>
        <v>0</v>
      </c>
      <c r="P135" s="7">
        <f t="shared" si="35"/>
        <v>0</v>
      </c>
    </row>
    <row r="136" spans="1:16" ht="31.5">
      <c r="A136" s="40">
        <v>171</v>
      </c>
      <c r="B136" s="42"/>
      <c r="C136" s="88" t="s">
        <v>519</v>
      </c>
      <c r="D136" s="79" t="s">
        <v>60</v>
      </c>
      <c r="E136" s="85">
        <v>58</v>
      </c>
      <c r="F136" s="7">
        <v>0</v>
      </c>
      <c r="G136" s="7">
        <v>0</v>
      </c>
      <c r="H136" s="7">
        <f t="shared" si="36"/>
        <v>0</v>
      </c>
      <c r="I136" s="7"/>
      <c r="J136" s="7">
        <v>0</v>
      </c>
      <c r="K136" s="7">
        <f t="shared" si="30"/>
        <v>0</v>
      </c>
      <c r="L136" s="7">
        <f t="shared" si="31"/>
        <v>0</v>
      </c>
      <c r="M136" s="7">
        <f t="shared" si="32"/>
        <v>0</v>
      </c>
      <c r="N136" s="7">
        <f t="shared" si="33"/>
        <v>0</v>
      </c>
      <c r="O136" s="7">
        <f t="shared" si="34"/>
        <v>0</v>
      </c>
      <c r="P136" s="7">
        <f t="shared" si="35"/>
        <v>0</v>
      </c>
    </row>
    <row r="137" spans="1:16" ht="31.5">
      <c r="A137" s="40">
        <v>172</v>
      </c>
      <c r="B137" s="42"/>
      <c r="C137" s="88" t="s">
        <v>520</v>
      </c>
      <c r="D137" s="79" t="s">
        <v>60</v>
      </c>
      <c r="E137" s="85">
        <v>50</v>
      </c>
      <c r="F137" s="7">
        <v>0</v>
      </c>
      <c r="G137" s="7">
        <v>0</v>
      </c>
      <c r="H137" s="7">
        <f t="shared" si="36"/>
        <v>0</v>
      </c>
      <c r="I137" s="7"/>
      <c r="J137" s="7">
        <v>0</v>
      </c>
      <c r="K137" s="7">
        <f t="shared" si="30"/>
        <v>0</v>
      </c>
      <c r="L137" s="7">
        <f t="shared" si="31"/>
        <v>0</v>
      </c>
      <c r="M137" s="7">
        <f t="shared" si="32"/>
        <v>0</v>
      </c>
      <c r="N137" s="7">
        <f t="shared" si="33"/>
        <v>0</v>
      </c>
      <c r="O137" s="7">
        <f t="shared" si="34"/>
        <v>0</v>
      </c>
      <c r="P137" s="7">
        <f t="shared" si="35"/>
        <v>0</v>
      </c>
    </row>
    <row r="138" spans="1:16" ht="31.5">
      <c r="A138" s="40">
        <v>173</v>
      </c>
      <c r="B138" s="42"/>
      <c r="C138" s="88" t="s">
        <v>521</v>
      </c>
      <c r="D138" s="79" t="s">
        <v>60</v>
      </c>
      <c r="E138" s="85">
        <v>46</v>
      </c>
      <c r="F138" s="7">
        <v>0</v>
      </c>
      <c r="G138" s="7">
        <v>0</v>
      </c>
      <c r="H138" s="7">
        <f t="shared" si="36"/>
        <v>0</v>
      </c>
      <c r="I138" s="7"/>
      <c r="J138" s="7">
        <v>0</v>
      </c>
      <c r="K138" s="7">
        <f t="shared" si="30"/>
        <v>0</v>
      </c>
      <c r="L138" s="7">
        <f t="shared" si="31"/>
        <v>0</v>
      </c>
      <c r="M138" s="7">
        <f t="shared" si="32"/>
        <v>0</v>
      </c>
      <c r="N138" s="7">
        <f t="shared" si="33"/>
        <v>0</v>
      </c>
      <c r="O138" s="7">
        <f t="shared" si="34"/>
        <v>0</v>
      </c>
      <c r="P138" s="7">
        <f t="shared" si="35"/>
        <v>0</v>
      </c>
    </row>
    <row r="139" spans="1:16" ht="31.5">
      <c r="A139" s="40">
        <v>174</v>
      </c>
      <c r="B139" s="42"/>
      <c r="C139" s="88" t="s">
        <v>522</v>
      </c>
      <c r="D139" s="79" t="s">
        <v>60</v>
      </c>
      <c r="E139" s="85">
        <v>119</v>
      </c>
      <c r="F139" s="7">
        <v>0</v>
      </c>
      <c r="G139" s="7">
        <v>0</v>
      </c>
      <c r="H139" s="7">
        <f t="shared" si="36"/>
        <v>0</v>
      </c>
      <c r="I139" s="7"/>
      <c r="J139" s="7">
        <v>0</v>
      </c>
      <c r="K139" s="7">
        <f t="shared" si="30"/>
        <v>0</v>
      </c>
      <c r="L139" s="7">
        <f t="shared" si="31"/>
        <v>0</v>
      </c>
      <c r="M139" s="7">
        <f t="shared" si="32"/>
        <v>0</v>
      </c>
      <c r="N139" s="7">
        <f t="shared" si="33"/>
        <v>0</v>
      </c>
      <c r="O139" s="7">
        <f t="shared" si="34"/>
        <v>0</v>
      </c>
      <c r="P139" s="7">
        <f t="shared" si="35"/>
        <v>0</v>
      </c>
    </row>
    <row r="140" spans="1:16">
      <c r="A140" s="40">
        <v>175</v>
      </c>
      <c r="B140" s="42"/>
      <c r="C140" s="88" t="s">
        <v>523</v>
      </c>
      <c r="D140" s="79" t="s">
        <v>60</v>
      </c>
      <c r="E140" s="85">
        <v>149</v>
      </c>
      <c r="F140" s="7">
        <v>0</v>
      </c>
      <c r="G140" s="7">
        <v>0</v>
      </c>
      <c r="H140" s="7">
        <f t="shared" si="36"/>
        <v>0</v>
      </c>
      <c r="I140" s="7"/>
      <c r="J140" s="7">
        <v>0</v>
      </c>
      <c r="K140" s="7">
        <f t="shared" si="30"/>
        <v>0</v>
      </c>
      <c r="L140" s="7">
        <f t="shared" si="31"/>
        <v>0</v>
      </c>
      <c r="M140" s="7">
        <f t="shared" si="32"/>
        <v>0</v>
      </c>
      <c r="N140" s="7">
        <f t="shared" si="33"/>
        <v>0</v>
      </c>
      <c r="O140" s="7">
        <f t="shared" si="34"/>
        <v>0</v>
      </c>
      <c r="P140" s="7">
        <f t="shared" si="35"/>
        <v>0</v>
      </c>
    </row>
    <row r="141" spans="1:16">
      <c r="A141" s="40">
        <v>176</v>
      </c>
      <c r="B141" s="42"/>
      <c r="C141" s="88" t="s">
        <v>524</v>
      </c>
      <c r="D141" s="79" t="s">
        <v>60</v>
      </c>
      <c r="E141" s="85">
        <v>139</v>
      </c>
      <c r="F141" s="7">
        <v>0</v>
      </c>
      <c r="G141" s="7">
        <v>0</v>
      </c>
      <c r="H141" s="7">
        <f t="shared" si="36"/>
        <v>0</v>
      </c>
      <c r="I141" s="7"/>
      <c r="J141" s="7">
        <v>0</v>
      </c>
      <c r="K141" s="7">
        <f t="shared" si="30"/>
        <v>0</v>
      </c>
      <c r="L141" s="7">
        <f t="shared" si="31"/>
        <v>0</v>
      </c>
      <c r="M141" s="7">
        <f t="shared" si="32"/>
        <v>0</v>
      </c>
      <c r="N141" s="7">
        <f t="shared" si="33"/>
        <v>0</v>
      </c>
      <c r="O141" s="7">
        <f t="shared" si="34"/>
        <v>0</v>
      </c>
      <c r="P141" s="7">
        <f t="shared" si="35"/>
        <v>0</v>
      </c>
    </row>
    <row r="142" spans="1:16">
      <c r="A142" s="40">
        <v>177</v>
      </c>
      <c r="B142" s="42"/>
      <c r="C142" s="88" t="s">
        <v>525</v>
      </c>
      <c r="D142" s="79" t="s">
        <v>60</v>
      </c>
      <c r="E142" s="85">
        <v>57</v>
      </c>
      <c r="F142" s="7">
        <v>0</v>
      </c>
      <c r="G142" s="7">
        <v>0</v>
      </c>
      <c r="H142" s="7">
        <f t="shared" si="36"/>
        <v>0</v>
      </c>
      <c r="I142" s="7"/>
      <c r="J142" s="7">
        <v>0</v>
      </c>
      <c r="K142" s="7">
        <f t="shared" si="30"/>
        <v>0</v>
      </c>
      <c r="L142" s="7">
        <f t="shared" si="31"/>
        <v>0</v>
      </c>
      <c r="M142" s="7">
        <f t="shared" si="32"/>
        <v>0</v>
      </c>
      <c r="N142" s="7">
        <f t="shared" si="33"/>
        <v>0</v>
      </c>
      <c r="O142" s="7">
        <f t="shared" si="34"/>
        <v>0</v>
      </c>
      <c r="P142" s="7">
        <f t="shared" si="35"/>
        <v>0</v>
      </c>
    </row>
    <row r="143" spans="1:16" ht="31.5">
      <c r="A143" s="40">
        <v>178</v>
      </c>
      <c r="B143" s="42"/>
      <c r="C143" s="88" t="s">
        <v>526</v>
      </c>
      <c r="D143" s="79" t="s">
        <v>60</v>
      </c>
      <c r="E143" s="85">
        <v>54</v>
      </c>
      <c r="F143" s="7">
        <v>0</v>
      </c>
      <c r="G143" s="7">
        <v>0</v>
      </c>
      <c r="H143" s="7">
        <f t="shared" ref="H143:H154" si="37">ROUND(F143*G143,2)</f>
        <v>0</v>
      </c>
      <c r="I143" s="7"/>
      <c r="J143" s="7">
        <v>0</v>
      </c>
      <c r="K143" s="7">
        <f t="shared" ref="K143:K157" si="38">SUM(H143:J143)</f>
        <v>0</v>
      </c>
      <c r="L143" s="7">
        <f t="shared" ref="L143:L157" si="39">ROUND(E143*F143,2)</f>
        <v>0</v>
      </c>
      <c r="M143" s="7">
        <f t="shared" ref="M143:M157" si="40">ROUND(E143*H143,2)</f>
        <v>0</v>
      </c>
      <c r="N143" s="7">
        <f t="shared" ref="N143:N157" si="41">ROUND(E143*I143,2)</f>
        <v>0</v>
      </c>
      <c r="O143" s="7">
        <f t="shared" ref="O143:O157" si="42">ROUND(E143*J143,2)</f>
        <v>0</v>
      </c>
      <c r="P143" s="7">
        <f t="shared" ref="P143:P157" si="43">SUM(M143:O143)</f>
        <v>0</v>
      </c>
    </row>
    <row r="144" spans="1:16">
      <c r="A144" s="40">
        <v>179</v>
      </c>
      <c r="B144" s="42"/>
      <c r="C144" s="88" t="s">
        <v>527</v>
      </c>
      <c r="D144" s="79" t="s">
        <v>60</v>
      </c>
      <c r="E144" s="85">
        <v>19</v>
      </c>
      <c r="F144" s="7">
        <v>0</v>
      </c>
      <c r="G144" s="7">
        <v>0</v>
      </c>
      <c r="H144" s="7">
        <f t="shared" si="37"/>
        <v>0</v>
      </c>
      <c r="I144" s="7"/>
      <c r="J144" s="7">
        <v>0</v>
      </c>
      <c r="K144" s="7">
        <f t="shared" si="38"/>
        <v>0</v>
      </c>
      <c r="L144" s="7">
        <f t="shared" si="39"/>
        <v>0</v>
      </c>
      <c r="M144" s="7">
        <f t="shared" si="40"/>
        <v>0</v>
      </c>
      <c r="N144" s="7">
        <f t="shared" si="41"/>
        <v>0</v>
      </c>
      <c r="O144" s="7">
        <f t="shared" si="42"/>
        <v>0</v>
      </c>
      <c r="P144" s="7">
        <f t="shared" si="43"/>
        <v>0</v>
      </c>
    </row>
    <row r="145" spans="1:16">
      <c r="A145" s="40">
        <v>180</v>
      </c>
      <c r="B145" s="42"/>
      <c r="C145" s="88" t="s">
        <v>528</v>
      </c>
      <c r="D145" s="79" t="s">
        <v>60</v>
      </c>
      <c r="E145" s="85">
        <v>61</v>
      </c>
      <c r="F145" s="7">
        <v>0</v>
      </c>
      <c r="G145" s="7">
        <v>0</v>
      </c>
      <c r="H145" s="7">
        <f t="shared" si="37"/>
        <v>0</v>
      </c>
      <c r="I145" s="7"/>
      <c r="J145" s="7">
        <v>0</v>
      </c>
      <c r="K145" s="7">
        <f t="shared" si="38"/>
        <v>0</v>
      </c>
      <c r="L145" s="7">
        <f t="shared" si="39"/>
        <v>0</v>
      </c>
      <c r="M145" s="7">
        <f t="shared" si="40"/>
        <v>0</v>
      </c>
      <c r="N145" s="7">
        <f t="shared" si="41"/>
        <v>0</v>
      </c>
      <c r="O145" s="7">
        <f t="shared" si="42"/>
        <v>0</v>
      </c>
      <c r="P145" s="7">
        <f t="shared" si="43"/>
        <v>0</v>
      </c>
    </row>
    <row r="146" spans="1:16">
      <c r="A146" s="40">
        <v>181</v>
      </c>
      <c r="B146" s="42"/>
      <c r="C146" s="88" t="s">
        <v>529</v>
      </c>
      <c r="D146" s="79" t="s">
        <v>60</v>
      </c>
      <c r="E146" s="85">
        <v>92</v>
      </c>
      <c r="F146" s="7">
        <v>0</v>
      </c>
      <c r="G146" s="7">
        <v>0</v>
      </c>
      <c r="H146" s="7">
        <f t="shared" si="37"/>
        <v>0</v>
      </c>
      <c r="I146" s="7"/>
      <c r="J146" s="7">
        <v>0</v>
      </c>
      <c r="K146" s="7">
        <f t="shared" si="38"/>
        <v>0</v>
      </c>
      <c r="L146" s="7">
        <f t="shared" si="39"/>
        <v>0</v>
      </c>
      <c r="M146" s="7">
        <f t="shared" si="40"/>
        <v>0</v>
      </c>
      <c r="N146" s="7">
        <f t="shared" si="41"/>
        <v>0</v>
      </c>
      <c r="O146" s="7">
        <f t="shared" si="42"/>
        <v>0</v>
      </c>
      <c r="P146" s="7">
        <f t="shared" si="43"/>
        <v>0</v>
      </c>
    </row>
    <row r="147" spans="1:16">
      <c r="A147" s="40">
        <v>182</v>
      </c>
      <c r="B147" s="42"/>
      <c r="C147" s="88" t="s">
        <v>530</v>
      </c>
      <c r="D147" s="79" t="s">
        <v>60</v>
      </c>
      <c r="E147" s="85">
        <v>98</v>
      </c>
      <c r="F147" s="7">
        <v>0</v>
      </c>
      <c r="G147" s="7">
        <v>0</v>
      </c>
      <c r="H147" s="7">
        <f t="shared" si="37"/>
        <v>0</v>
      </c>
      <c r="I147" s="7"/>
      <c r="J147" s="7">
        <v>0</v>
      </c>
      <c r="K147" s="7">
        <f t="shared" si="38"/>
        <v>0</v>
      </c>
      <c r="L147" s="7">
        <f t="shared" si="39"/>
        <v>0</v>
      </c>
      <c r="M147" s="7">
        <f t="shared" si="40"/>
        <v>0</v>
      </c>
      <c r="N147" s="7">
        <f t="shared" si="41"/>
        <v>0</v>
      </c>
      <c r="O147" s="7">
        <f t="shared" si="42"/>
        <v>0</v>
      </c>
      <c r="P147" s="7">
        <f t="shared" si="43"/>
        <v>0</v>
      </c>
    </row>
    <row r="148" spans="1:16" ht="31.5">
      <c r="A148" s="40">
        <v>183</v>
      </c>
      <c r="B148" s="42"/>
      <c r="C148" s="88" t="s">
        <v>531</v>
      </c>
      <c r="D148" s="79" t="s">
        <v>60</v>
      </c>
      <c r="E148" s="85">
        <v>81</v>
      </c>
      <c r="F148" s="7">
        <v>0</v>
      </c>
      <c r="G148" s="7">
        <v>0</v>
      </c>
      <c r="H148" s="7">
        <f t="shared" si="37"/>
        <v>0</v>
      </c>
      <c r="I148" s="7"/>
      <c r="J148" s="7">
        <v>0</v>
      </c>
      <c r="K148" s="7">
        <f t="shared" si="38"/>
        <v>0</v>
      </c>
      <c r="L148" s="7">
        <f t="shared" si="39"/>
        <v>0</v>
      </c>
      <c r="M148" s="7">
        <f t="shared" si="40"/>
        <v>0</v>
      </c>
      <c r="N148" s="7">
        <f t="shared" si="41"/>
        <v>0</v>
      </c>
      <c r="O148" s="7">
        <f t="shared" si="42"/>
        <v>0</v>
      </c>
      <c r="P148" s="7">
        <f t="shared" si="43"/>
        <v>0</v>
      </c>
    </row>
    <row r="149" spans="1:16" ht="31.5">
      <c r="A149" s="40">
        <v>184</v>
      </c>
      <c r="B149" s="42"/>
      <c r="C149" s="88" t="s">
        <v>532</v>
      </c>
      <c r="D149" s="79" t="s">
        <v>60</v>
      </c>
      <c r="E149" s="85">
        <v>7</v>
      </c>
      <c r="F149" s="7">
        <v>0</v>
      </c>
      <c r="G149" s="7">
        <v>0</v>
      </c>
      <c r="H149" s="7">
        <f t="shared" si="37"/>
        <v>0</v>
      </c>
      <c r="I149" s="7"/>
      <c r="J149" s="7">
        <v>0</v>
      </c>
      <c r="K149" s="7">
        <f t="shared" si="38"/>
        <v>0</v>
      </c>
      <c r="L149" s="7">
        <f t="shared" si="39"/>
        <v>0</v>
      </c>
      <c r="M149" s="7">
        <f t="shared" si="40"/>
        <v>0</v>
      </c>
      <c r="N149" s="7">
        <f t="shared" si="41"/>
        <v>0</v>
      </c>
      <c r="O149" s="7">
        <f t="shared" si="42"/>
        <v>0</v>
      </c>
      <c r="P149" s="7">
        <f t="shared" si="43"/>
        <v>0</v>
      </c>
    </row>
    <row r="150" spans="1:16" ht="31.5">
      <c r="A150" s="40">
        <v>185</v>
      </c>
      <c r="B150" s="42"/>
      <c r="C150" s="88" t="s">
        <v>533</v>
      </c>
      <c r="D150" s="79" t="s">
        <v>60</v>
      </c>
      <c r="E150" s="85">
        <v>59</v>
      </c>
      <c r="F150" s="7">
        <v>0</v>
      </c>
      <c r="G150" s="7">
        <v>0</v>
      </c>
      <c r="H150" s="7">
        <f t="shared" si="37"/>
        <v>0</v>
      </c>
      <c r="I150" s="7"/>
      <c r="J150" s="7">
        <v>0</v>
      </c>
      <c r="K150" s="7">
        <f t="shared" si="38"/>
        <v>0</v>
      </c>
      <c r="L150" s="7">
        <f t="shared" si="39"/>
        <v>0</v>
      </c>
      <c r="M150" s="7">
        <f t="shared" si="40"/>
        <v>0</v>
      </c>
      <c r="N150" s="7">
        <f t="shared" si="41"/>
        <v>0</v>
      </c>
      <c r="O150" s="7">
        <f t="shared" si="42"/>
        <v>0</v>
      </c>
      <c r="P150" s="7">
        <f t="shared" si="43"/>
        <v>0</v>
      </c>
    </row>
    <row r="151" spans="1:16">
      <c r="A151" s="40">
        <v>186</v>
      </c>
      <c r="B151" s="42"/>
      <c r="C151" s="88" t="s">
        <v>534</v>
      </c>
      <c r="D151" s="79" t="s">
        <v>60</v>
      </c>
      <c r="E151" s="85">
        <v>106</v>
      </c>
      <c r="F151" s="7">
        <v>0</v>
      </c>
      <c r="G151" s="7">
        <v>0</v>
      </c>
      <c r="H151" s="7">
        <f t="shared" si="37"/>
        <v>0</v>
      </c>
      <c r="I151" s="7"/>
      <c r="J151" s="7">
        <v>0</v>
      </c>
      <c r="K151" s="7">
        <f t="shared" si="38"/>
        <v>0</v>
      </c>
      <c r="L151" s="7">
        <f t="shared" si="39"/>
        <v>0</v>
      </c>
      <c r="M151" s="7">
        <f t="shared" si="40"/>
        <v>0</v>
      </c>
      <c r="N151" s="7">
        <f t="shared" si="41"/>
        <v>0</v>
      </c>
      <c r="O151" s="7">
        <f t="shared" si="42"/>
        <v>0</v>
      </c>
      <c r="P151" s="7">
        <f t="shared" si="43"/>
        <v>0</v>
      </c>
    </row>
    <row r="152" spans="1:16">
      <c r="A152" s="40">
        <v>187</v>
      </c>
      <c r="B152" s="42"/>
      <c r="C152" s="88" t="s">
        <v>535</v>
      </c>
      <c r="D152" s="79" t="s">
        <v>60</v>
      </c>
      <c r="E152" s="85">
        <v>32</v>
      </c>
      <c r="F152" s="7">
        <v>0</v>
      </c>
      <c r="G152" s="7">
        <v>0</v>
      </c>
      <c r="H152" s="7">
        <f t="shared" si="37"/>
        <v>0</v>
      </c>
      <c r="I152" s="7"/>
      <c r="J152" s="7">
        <v>0</v>
      </c>
      <c r="K152" s="7">
        <f t="shared" si="38"/>
        <v>0</v>
      </c>
      <c r="L152" s="7">
        <f t="shared" si="39"/>
        <v>0</v>
      </c>
      <c r="M152" s="7">
        <f t="shared" si="40"/>
        <v>0</v>
      </c>
      <c r="N152" s="7">
        <f t="shared" si="41"/>
        <v>0</v>
      </c>
      <c r="O152" s="7">
        <f t="shared" si="42"/>
        <v>0</v>
      </c>
      <c r="P152" s="7">
        <f t="shared" si="43"/>
        <v>0</v>
      </c>
    </row>
    <row r="153" spans="1:16" ht="31.5">
      <c r="A153" s="40">
        <v>188</v>
      </c>
      <c r="B153" s="42"/>
      <c r="C153" s="88" t="s">
        <v>536</v>
      </c>
      <c r="D153" s="79" t="s">
        <v>60</v>
      </c>
      <c r="E153" s="85">
        <v>99</v>
      </c>
      <c r="F153" s="7">
        <v>0</v>
      </c>
      <c r="G153" s="7">
        <v>0</v>
      </c>
      <c r="H153" s="7">
        <f t="shared" si="37"/>
        <v>0</v>
      </c>
      <c r="I153" s="7"/>
      <c r="J153" s="7">
        <v>0</v>
      </c>
      <c r="K153" s="7">
        <f t="shared" si="38"/>
        <v>0</v>
      </c>
      <c r="L153" s="7">
        <f t="shared" si="39"/>
        <v>0</v>
      </c>
      <c r="M153" s="7">
        <f t="shared" si="40"/>
        <v>0</v>
      </c>
      <c r="N153" s="7">
        <f t="shared" si="41"/>
        <v>0</v>
      </c>
      <c r="O153" s="7">
        <f t="shared" si="42"/>
        <v>0</v>
      </c>
      <c r="P153" s="7">
        <f t="shared" si="43"/>
        <v>0</v>
      </c>
    </row>
    <row r="154" spans="1:16" ht="31.5">
      <c r="A154" s="40">
        <v>189</v>
      </c>
      <c r="B154" s="42"/>
      <c r="C154" s="88" t="s">
        <v>537</v>
      </c>
      <c r="D154" s="79" t="s">
        <v>60</v>
      </c>
      <c r="E154" s="85">
        <v>8</v>
      </c>
      <c r="F154" s="7">
        <v>0</v>
      </c>
      <c r="G154" s="7">
        <v>0</v>
      </c>
      <c r="H154" s="7">
        <f t="shared" si="37"/>
        <v>0</v>
      </c>
      <c r="I154" s="7"/>
      <c r="J154" s="7">
        <v>0</v>
      </c>
      <c r="K154" s="7">
        <f t="shared" si="38"/>
        <v>0</v>
      </c>
      <c r="L154" s="7">
        <f t="shared" si="39"/>
        <v>0</v>
      </c>
      <c r="M154" s="7">
        <f t="shared" si="40"/>
        <v>0</v>
      </c>
      <c r="N154" s="7">
        <f t="shared" si="41"/>
        <v>0</v>
      </c>
      <c r="O154" s="7">
        <f t="shared" si="42"/>
        <v>0</v>
      </c>
      <c r="P154" s="7">
        <f t="shared" si="43"/>
        <v>0</v>
      </c>
    </row>
    <row r="155" spans="1:16">
      <c r="A155" s="165" t="s">
        <v>687</v>
      </c>
      <c r="B155" s="165"/>
      <c r="C155" s="165"/>
      <c r="D155" s="165"/>
      <c r="E155" s="165"/>
      <c r="F155" s="165"/>
      <c r="G155" s="165"/>
      <c r="H155" s="165"/>
      <c r="I155" s="165"/>
      <c r="J155" s="165"/>
      <c r="K155" s="165"/>
      <c r="L155" s="165"/>
      <c r="M155" s="165"/>
      <c r="N155" s="165"/>
      <c r="O155" s="165"/>
      <c r="P155" s="165"/>
    </row>
    <row r="156" spans="1:16" ht="78.75">
      <c r="A156" s="40">
        <v>191</v>
      </c>
      <c r="B156" s="42"/>
      <c r="C156" s="88" t="s">
        <v>539</v>
      </c>
      <c r="D156" s="82" t="s">
        <v>60</v>
      </c>
      <c r="E156" s="89">
        <v>24</v>
      </c>
      <c r="F156" s="7"/>
      <c r="G156" s="7"/>
      <c r="H156" s="7"/>
      <c r="I156" s="7"/>
      <c r="J156" s="7"/>
      <c r="K156" s="7">
        <f t="shared" si="38"/>
        <v>0</v>
      </c>
      <c r="L156" s="7">
        <f t="shared" si="39"/>
        <v>0</v>
      </c>
      <c r="M156" s="7">
        <f t="shared" si="40"/>
        <v>0</v>
      </c>
      <c r="N156" s="7">
        <f t="shared" si="41"/>
        <v>0</v>
      </c>
      <c r="O156" s="7">
        <f t="shared" si="42"/>
        <v>0</v>
      </c>
      <c r="P156" s="7">
        <f t="shared" si="43"/>
        <v>0</v>
      </c>
    </row>
    <row r="157" spans="1:16" ht="78.75">
      <c r="A157" s="40">
        <v>192</v>
      </c>
      <c r="B157" s="42"/>
      <c r="C157" s="88" t="s">
        <v>540</v>
      </c>
      <c r="D157" s="82" t="s">
        <v>294</v>
      </c>
      <c r="E157" s="89">
        <v>997.05</v>
      </c>
      <c r="F157" s="7"/>
      <c r="G157" s="7"/>
      <c r="H157" s="7"/>
      <c r="I157" s="7"/>
      <c r="J157" s="7"/>
      <c r="K157" s="7">
        <f t="shared" si="38"/>
        <v>0</v>
      </c>
      <c r="L157" s="7">
        <f t="shared" si="39"/>
        <v>0</v>
      </c>
      <c r="M157" s="7">
        <f t="shared" si="40"/>
        <v>0</v>
      </c>
      <c r="N157" s="7">
        <f t="shared" si="41"/>
        <v>0</v>
      </c>
      <c r="O157" s="7">
        <f t="shared" si="42"/>
        <v>0</v>
      </c>
      <c r="P157" s="7">
        <f t="shared" si="43"/>
        <v>0</v>
      </c>
    </row>
    <row r="158" spans="1:16">
      <c r="A158" s="165" t="s">
        <v>431</v>
      </c>
      <c r="B158" s="165"/>
      <c r="C158" s="165"/>
      <c r="D158" s="165"/>
      <c r="E158" s="165"/>
      <c r="F158" s="165"/>
      <c r="G158" s="165"/>
      <c r="H158" s="165"/>
      <c r="I158" s="165"/>
      <c r="J158" s="165"/>
      <c r="K158" s="165"/>
      <c r="L158" s="165"/>
      <c r="M158" s="165"/>
      <c r="N158" s="165"/>
      <c r="O158" s="165"/>
      <c r="P158" s="165"/>
    </row>
    <row r="159" spans="1:16">
      <c r="A159" s="165" t="s">
        <v>432</v>
      </c>
      <c r="B159" s="165"/>
      <c r="C159" s="165"/>
      <c r="D159" s="165"/>
      <c r="E159" s="165"/>
      <c r="F159" s="165"/>
      <c r="G159" s="165"/>
      <c r="H159" s="165"/>
      <c r="I159" s="165"/>
      <c r="J159" s="165"/>
      <c r="K159" s="165"/>
      <c r="L159" s="165"/>
      <c r="M159" s="165"/>
      <c r="N159" s="165"/>
      <c r="O159" s="165"/>
      <c r="P159" s="165"/>
    </row>
    <row r="160" spans="1:16">
      <c r="A160" s="165" t="s">
        <v>433</v>
      </c>
      <c r="B160" s="165"/>
      <c r="C160" s="165"/>
      <c r="D160" s="165"/>
      <c r="E160" s="165"/>
      <c r="F160" s="165"/>
      <c r="G160" s="165"/>
      <c r="H160" s="165"/>
      <c r="I160" s="165"/>
      <c r="J160" s="165"/>
      <c r="K160" s="165"/>
      <c r="L160" s="165"/>
      <c r="M160" s="165"/>
      <c r="N160" s="165"/>
      <c r="O160" s="165"/>
      <c r="P160" s="165"/>
    </row>
    <row r="161" spans="1:16">
      <c r="A161" s="40">
        <v>1</v>
      </c>
      <c r="B161" s="42"/>
      <c r="C161" s="74" t="s">
        <v>434</v>
      </c>
      <c r="D161" s="41" t="s">
        <v>60</v>
      </c>
      <c r="E161" s="43">
        <v>2</v>
      </c>
      <c r="F161" s="7"/>
      <c r="G161" s="7"/>
      <c r="H161" s="7"/>
      <c r="I161" s="7"/>
      <c r="J161" s="7"/>
      <c r="K161" s="7">
        <f t="shared" ref="K161:K163" si="44">SUM(H161:J161)</f>
        <v>0</v>
      </c>
      <c r="L161" s="7">
        <f t="shared" ref="L161:L163" si="45">ROUND(E161*F161,2)</f>
        <v>0</v>
      </c>
      <c r="M161" s="7">
        <f t="shared" ref="M161:M163" si="46">ROUND(E161*H161,2)</f>
        <v>0</v>
      </c>
      <c r="N161" s="7">
        <f t="shared" ref="N161:N163" si="47">ROUND(E161*I161,2)</f>
        <v>0</v>
      </c>
      <c r="O161" s="7">
        <f t="shared" ref="O161:O163" si="48">ROUND(E161*J161,2)</f>
        <v>0</v>
      </c>
      <c r="P161" s="7">
        <f t="shared" ref="P161:P163" si="49">SUM(M161:O161)</f>
        <v>0</v>
      </c>
    </row>
    <row r="162" spans="1:16" ht="31.5">
      <c r="A162" s="40">
        <v>2</v>
      </c>
      <c r="B162" s="42"/>
      <c r="C162" s="74" t="s">
        <v>435</v>
      </c>
      <c r="D162" s="41" t="s">
        <v>60</v>
      </c>
      <c r="E162" s="43">
        <v>3</v>
      </c>
      <c r="F162" s="7"/>
      <c r="G162" s="7"/>
      <c r="H162" s="7"/>
      <c r="I162" s="7"/>
      <c r="J162" s="7"/>
      <c r="K162" s="7">
        <f t="shared" si="44"/>
        <v>0</v>
      </c>
      <c r="L162" s="7">
        <f t="shared" si="45"/>
        <v>0</v>
      </c>
      <c r="M162" s="7">
        <f t="shared" si="46"/>
        <v>0</v>
      </c>
      <c r="N162" s="7">
        <f t="shared" si="47"/>
        <v>0</v>
      </c>
      <c r="O162" s="7">
        <f t="shared" si="48"/>
        <v>0</v>
      </c>
      <c r="P162" s="7">
        <f t="shared" si="49"/>
        <v>0</v>
      </c>
    </row>
    <row r="163" spans="1:16" ht="31.5">
      <c r="A163" s="40">
        <v>3</v>
      </c>
      <c r="B163" s="42"/>
      <c r="C163" s="74" t="s">
        <v>436</v>
      </c>
      <c r="D163" s="41" t="s">
        <v>53</v>
      </c>
      <c r="E163" s="43">
        <v>27.7</v>
      </c>
      <c r="F163" s="7"/>
      <c r="G163" s="7"/>
      <c r="H163" s="7"/>
      <c r="I163" s="7"/>
      <c r="J163" s="7"/>
      <c r="K163" s="7">
        <f t="shared" si="44"/>
        <v>0</v>
      </c>
      <c r="L163" s="7">
        <f t="shared" si="45"/>
        <v>0</v>
      </c>
      <c r="M163" s="7">
        <f t="shared" si="46"/>
        <v>0</v>
      </c>
      <c r="N163" s="7">
        <f t="shared" si="47"/>
        <v>0</v>
      </c>
      <c r="O163" s="7">
        <f t="shared" si="48"/>
        <v>0</v>
      </c>
      <c r="P163" s="7">
        <f t="shared" si="49"/>
        <v>0</v>
      </c>
    </row>
    <row r="164" spans="1:16">
      <c r="A164" s="40">
        <v>4</v>
      </c>
      <c r="B164" s="42"/>
      <c r="C164" s="75" t="s">
        <v>439</v>
      </c>
      <c r="D164" s="41" t="s">
        <v>60</v>
      </c>
      <c r="E164" s="43">
        <v>1</v>
      </c>
      <c r="F164" s="7"/>
      <c r="G164" s="7"/>
      <c r="H164" s="7"/>
      <c r="I164" s="7"/>
      <c r="J164" s="7"/>
      <c r="K164" s="7">
        <f t="shared" ref="K164:K165" si="50">SUM(H164:J164)</f>
        <v>0</v>
      </c>
      <c r="L164" s="7">
        <f t="shared" ref="L164:L165" si="51">ROUND(E164*F164,2)</f>
        <v>0</v>
      </c>
      <c r="M164" s="7">
        <f t="shared" ref="M164:M165" si="52">ROUND(E164*H164,2)</f>
        <v>0</v>
      </c>
      <c r="N164" s="7">
        <f t="shared" ref="N164:N165" si="53">ROUND(E164*I164,2)</f>
        <v>0</v>
      </c>
      <c r="O164" s="7">
        <f t="shared" ref="O164:O165" si="54">ROUND(E164*J164,2)</f>
        <v>0</v>
      </c>
      <c r="P164" s="7">
        <f t="shared" ref="P164:P165" si="55">SUM(M164:O164)</f>
        <v>0</v>
      </c>
    </row>
    <row r="165" spans="1:16" ht="78.75">
      <c r="A165" s="40">
        <v>5</v>
      </c>
      <c r="B165" s="42"/>
      <c r="C165" s="75" t="s">
        <v>738</v>
      </c>
      <c r="D165" s="41" t="s">
        <v>294</v>
      </c>
      <c r="E165" s="43">
        <v>14</v>
      </c>
      <c r="F165" s="7"/>
      <c r="G165" s="7"/>
      <c r="H165" s="7"/>
      <c r="I165" s="7"/>
      <c r="J165" s="7"/>
      <c r="K165" s="7">
        <f t="shared" si="50"/>
        <v>0</v>
      </c>
      <c r="L165" s="7">
        <f t="shared" si="51"/>
        <v>0</v>
      </c>
      <c r="M165" s="7">
        <f t="shared" si="52"/>
        <v>0</v>
      </c>
      <c r="N165" s="7">
        <f t="shared" si="53"/>
        <v>0</v>
      </c>
      <c r="O165" s="7">
        <f t="shared" si="54"/>
        <v>0</v>
      </c>
      <c r="P165" s="7">
        <f t="shared" si="55"/>
        <v>0</v>
      </c>
    </row>
    <row r="166" spans="1:16">
      <c r="A166" s="165" t="s">
        <v>440</v>
      </c>
      <c r="B166" s="165"/>
      <c r="C166" s="165"/>
      <c r="D166" s="165"/>
      <c r="E166" s="165"/>
      <c r="F166" s="165"/>
      <c r="G166" s="165"/>
      <c r="H166" s="165"/>
      <c r="I166" s="165"/>
      <c r="J166" s="165"/>
      <c r="K166" s="165"/>
      <c r="L166" s="165"/>
      <c r="M166" s="165"/>
      <c r="N166" s="165"/>
      <c r="O166" s="165"/>
      <c r="P166" s="165"/>
    </row>
    <row r="167" spans="1:16" ht="409.5">
      <c r="A167" s="40">
        <v>7</v>
      </c>
      <c r="B167" s="42"/>
      <c r="C167" s="86" t="s">
        <v>441</v>
      </c>
      <c r="D167" s="41" t="s">
        <v>294</v>
      </c>
      <c r="E167" s="43">
        <v>648.04999999999995</v>
      </c>
      <c r="F167" s="7"/>
      <c r="G167" s="7"/>
      <c r="H167" s="7"/>
      <c r="I167" s="7"/>
      <c r="J167" s="7"/>
      <c r="K167" s="7"/>
      <c r="L167" s="7">
        <f t="shared" ref="L167:L172" si="56">ROUND(E167*F167,2)</f>
        <v>0</v>
      </c>
      <c r="M167" s="7">
        <f t="shared" ref="M167:M172" si="57">ROUND(E167*H167,2)</f>
        <v>0</v>
      </c>
      <c r="N167" s="7">
        <f t="shared" ref="N167:N172" si="58">ROUND(E167*I167,2)</f>
        <v>0</v>
      </c>
      <c r="O167" s="7">
        <f t="shared" ref="O167:O172" si="59">ROUND(E167*J167,2)</f>
        <v>0</v>
      </c>
      <c r="P167" s="7">
        <f t="shared" ref="P167:P172" si="60">SUM(M167:O167)</f>
        <v>0</v>
      </c>
    </row>
    <row r="168" spans="1:16" ht="409.5">
      <c r="A168" s="40">
        <v>8</v>
      </c>
      <c r="B168" s="42"/>
      <c r="C168" s="86" t="s">
        <v>442</v>
      </c>
      <c r="D168" s="41" t="s">
        <v>294</v>
      </c>
      <c r="E168" s="43">
        <v>237.6</v>
      </c>
      <c r="F168" s="7"/>
      <c r="G168" s="7"/>
      <c r="H168" s="7"/>
      <c r="I168" s="7"/>
      <c r="J168" s="7"/>
      <c r="K168" s="7"/>
      <c r="L168" s="7">
        <f t="shared" si="56"/>
        <v>0</v>
      </c>
      <c r="M168" s="7">
        <f t="shared" si="57"/>
        <v>0</v>
      </c>
      <c r="N168" s="7">
        <f t="shared" si="58"/>
        <v>0</v>
      </c>
      <c r="O168" s="7">
        <f t="shared" si="59"/>
        <v>0</v>
      </c>
      <c r="P168" s="7">
        <f t="shared" si="60"/>
        <v>0</v>
      </c>
    </row>
    <row r="169" spans="1:16" ht="189">
      <c r="A169" s="40">
        <v>9</v>
      </c>
      <c r="B169" s="42"/>
      <c r="C169" s="86" t="s">
        <v>443</v>
      </c>
      <c r="D169" s="41" t="s">
        <v>294</v>
      </c>
      <c r="E169" s="43">
        <f>SUM(238.5-(4*1.76))</f>
        <v>231.46</v>
      </c>
      <c r="F169" s="7"/>
      <c r="G169" s="7"/>
      <c r="H169" s="7"/>
      <c r="I169" s="7"/>
      <c r="J169" s="7"/>
      <c r="K169" s="7"/>
      <c r="L169" s="7">
        <f t="shared" si="56"/>
        <v>0</v>
      </c>
      <c r="M169" s="7">
        <f t="shared" si="57"/>
        <v>0</v>
      </c>
      <c r="N169" s="7">
        <f t="shared" si="58"/>
        <v>0</v>
      </c>
      <c r="O169" s="7">
        <f t="shared" si="59"/>
        <v>0</v>
      </c>
      <c r="P169" s="7">
        <f t="shared" si="60"/>
        <v>0</v>
      </c>
    </row>
    <row r="170" spans="1:16" ht="204.75">
      <c r="A170" s="40">
        <v>10</v>
      </c>
      <c r="B170" s="42"/>
      <c r="C170" s="86" t="s">
        <v>444</v>
      </c>
      <c r="D170" s="41" t="s">
        <v>294</v>
      </c>
      <c r="E170" s="43">
        <f>SUM(1.76*8)</f>
        <v>14.08</v>
      </c>
      <c r="F170" s="7"/>
      <c r="G170" s="7"/>
      <c r="H170" s="7"/>
      <c r="I170" s="7"/>
      <c r="J170" s="7"/>
      <c r="K170" s="7"/>
      <c r="L170" s="7">
        <f t="shared" si="56"/>
        <v>0</v>
      </c>
      <c r="M170" s="7">
        <f t="shared" si="57"/>
        <v>0</v>
      </c>
      <c r="N170" s="7">
        <f t="shared" si="58"/>
        <v>0</v>
      </c>
      <c r="O170" s="7">
        <f t="shared" si="59"/>
        <v>0</v>
      </c>
      <c r="P170" s="7">
        <f t="shared" si="60"/>
        <v>0</v>
      </c>
    </row>
    <row r="171" spans="1:16" ht="110.25">
      <c r="A171" s="40">
        <v>11</v>
      </c>
      <c r="B171" s="42"/>
      <c r="C171" s="86" t="s">
        <v>445</v>
      </c>
      <c r="D171" s="41" t="s">
        <v>294</v>
      </c>
      <c r="E171" s="43">
        <v>241.65</v>
      </c>
      <c r="F171" s="7"/>
      <c r="G171" s="7"/>
      <c r="H171" s="7"/>
      <c r="I171" s="7"/>
      <c r="J171" s="7"/>
      <c r="K171" s="7"/>
      <c r="L171" s="7">
        <f t="shared" si="56"/>
        <v>0</v>
      </c>
      <c r="M171" s="7">
        <f t="shared" si="57"/>
        <v>0</v>
      </c>
      <c r="N171" s="7">
        <f t="shared" si="58"/>
        <v>0</v>
      </c>
      <c r="O171" s="7">
        <f t="shared" si="59"/>
        <v>0</v>
      </c>
      <c r="P171" s="7">
        <f t="shared" si="60"/>
        <v>0</v>
      </c>
    </row>
    <row r="172" spans="1:16" ht="94.5">
      <c r="A172" s="40">
        <v>20</v>
      </c>
      <c r="B172" s="42"/>
      <c r="C172" s="86" t="s">
        <v>447</v>
      </c>
      <c r="D172" s="41" t="s">
        <v>53</v>
      </c>
      <c r="E172" s="43">
        <v>74.8</v>
      </c>
      <c r="F172" s="7"/>
      <c r="G172" s="7"/>
      <c r="H172" s="7"/>
      <c r="I172" s="7"/>
      <c r="J172" s="7"/>
      <c r="K172" s="7"/>
      <c r="L172" s="7">
        <f t="shared" si="56"/>
        <v>0</v>
      </c>
      <c r="M172" s="7">
        <f t="shared" si="57"/>
        <v>0</v>
      </c>
      <c r="N172" s="7">
        <f t="shared" si="58"/>
        <v>0</v>
      </c>
      <c r="O172" s="7">
        <f t="shared" si="59"/>
        <v>0</v>
      </c>
      <c r="P172" s="7">
        <f t="shared" si="60"/>
        <v>0</v>
      </c>
    </row>
    <row r="173" spans="1:16">
      <c r="A173" s="165" t="s">
        <v>450</v>
      </c>
      <c r="B173" s="165"/>
      <c r="C173" s="165"/>
      <c r="D173" s="165"/>
      <c r="E173" s="165"/>
      <c r="F173" s="165"/>
      <c r="G173" s="165"/>
      <c r="H173" s="165"/>
      <c r="I173" s="165"/>
      <c r="J173" s="165"/>
      <c r="K173" s="165"/>
      <c r="L173" s="165"/>
      <c r="M173" s="165"/>
      <c r="N173" s="165"/>
      <c r="O173" s="165"/>
      <c r="P173" s="165"/>
    </row>
    <row r="174" spans="1:16" ht="204.75">
      <c r="A174" s="40">
        <v>34</v>
      </c>
      <c r="B174" s="42"/>
      <c r="C174" s="86" t="s">
        <v>457</v>
      </c>
      <c r="D174" s="41" t="s">
        <v>294</v>
      </c>
      <c r="E174" s="43">
        <v>16.96</v>
      </c>
      <c r="F174" s="7"/>
      <c r="G174" s="7"/>
      <c r="H174" s="7"/>
      <c r="I174" s="7"/>
      <c r="J174" s="7"/>
      <c r="K174" s="7"/>
      <c r="L174" s="7">
        <f t="shared" ref="L174:L182" si="61">ROUND(E174*F174,2)</f>
        <v>0</v>
      </c>
      <c r="M174" s="7">
        <f t="shared" ref="M174:M182" si="62">ROUND(E174*H174,2)</f>
        <v>0</v>
      </c>
      <c r="N174" s="7">
        <f t="shared" ref="N174:N182" si="63">ROUND(E174*I174,2)</f>
        <v>0</v>
      </c>
      <c r="O174" s="7">
        <f t="shared" ref="O174:O182" si="64">ROUND(E174*J174,2)</f>
        <v>0</v>
      </c>
      <c r="P174" s="7">
        <f t="shared" ref="P174:P182" si="65">SUM(M174:O174)</f>
        <v>0</v>
      </c>
    </row>
    <row r="175" spans="1:16" ht="189">
      <c r="A175" s="40">
        <v>35</v>
      </c>
      <c r="B175" s="42"/>
      <c r="C175" s="86" t="s">
        <v>458</v>
      </c>
      <c r="D175" s="41" t="s">
        <v>294</v>
      </c>
      <c r="E175" s="43">
        <v>167.8</v>
      </c>
      <c r="F175" s="7"/>
      <c r="G175" s="7"/>
      <c r="H175" s="7"/>
      <c r="I175" s="7"/>
      <c r="J175" s="7"/>
      <c r="K175" s="7"/>
      <c r="L175" s="7">
        <f t="shared" si="61"/>
        <v>0</v>
      </c>
      <c r="M175" s="7">
        <f t="shared" si="62"/>
        <v>0</v>
      </c>
      <c r="N175" s="7">
        <f t="shared" si="63"/>
        <v>0</v>
      </c>
      <c r="O175" s="7">
        <f t="shared" si="64"/>
        <v>0</v>
      </c>
      <c r="P175" s="7">
        <f t="shared" si="65"/>
        <v>0</v>
      </c>
    </row>
    <row r="176" spans="1:16" ht="15.6" customHeight="1">
      <c r="A176" s="40">
        <v>36</v>
      </c>
      <c r="B176" s="42"/>
      <c r="C176" s="86" t="s">
        <v>459</v>
      </c>
      <c r="D176" s="41" t="s">
        <v>294</v>
      </c>
      <c r="E176" s="43">
        <v>189.07</v>
      </c>
      <c r="F176" s="7"/>
      <c r="G176" s="7"/>
      <c r="H176" s="7"/>
      <c r="I176" s="7"/>
      <c r="J176" s="7"/>
      <c r="K176" s="7"/>
      <c r="L176" s="7">
        <f t="shared" si="61"/>
        <v>0</v>
      </c>
      <c r="M176" s="7">
        <f t="shared" si="62"/>
        <v>0</v>
      </c>
      <c r="N176" s="7">
        <f t="shared" si="63"/>
        <v>0</v>
      </c>
      <c r="O176" s="7">
        <f t="shared" si="64"/>
        <v>0</v>
      </c>
      <c r="P176" s="7">
        <f t="shared" si="65"/>
        <v>0</v>
      </c>
    </row>
    <row r="177" spans="1:16" ht="136.9" customHeight="1">
      <c r="A177" s="40">
        <v>43</v>
      </c>
      <c r="B177" s="42"/>
      <c r="C177" s="86" t="s">
        <v>465</v>
      </c>
      <c r="D177" s="41" t="s">
        <v>294</v>
      </c>
      <c r="E177" s="43">
        <v>4.3</v>
      </c>
      <c r="F177" s="7"/>
      <c r="G177" s="7"/>
      <c r="H177" s="7"/>
      <c r="I177" s="7"/>
      <c r="J177" s="7"/>
      <c r="K177" s="7"/>
      <c r="L177" s="7">
        <f t="shared" si="61"/>
        <v>0</v>
      </c>
      <c r="M177" s="7">
        <f t="shared" si="62"/>
        <v>0</v>
      </c>
      <c r="N177" s="7">
        <f t="shared" si="63"/>
        <v>0</v>
      </c>
      <c r="O177" s="7">
        <f t="shared" si="64"/>
        <v>0</v>
      </c>
      <c r="P177" s="7">
        <f t="shared" si="65"/>
        <v>0</v>
      </c>
    </row>
    <row r="178" spans="1:16" ht="47.25">
      <c r="A178" s="40">
        <v>46</v>
      </c>
      <c r="B178" s="42"/>
      <c r="C178" s="86" t="s">
        <v>468</v>
      </c>
      <c r="D178" s="41" t="s">
        <v>294</v>
      </c>
      <c r="E178" s="43">
        <v>19.88</v>
      </c>
      <c r="F178" s="7"/>
      <c r="G178" s="7"/>
      <c r="H178" s="7"/>
      <c r="I178" s="7"/>
      <c r="J178" s="7"/>
      <c r="K178" s="7"/>
      <c r="L178" s="7">
        <f t="shared" si="61"/>
        <v>0</v>
      </c>
      <c r="M178" s="7">
        <f t="shared" si="62"/>
        <v>0</v>
      </c>
      <c r="N178" s="7">
        <f t="shared" si="63"/>
        <v>0</v>
      </c>
      <c r="O178" s="7">
        <f t="shared" si="64"/>
        <v>0</v>
      </c>
      <c r="P178" s="7">
        <f t="shared" si="65"/>
        <v>0</v>
      </c>
    </row>
    <row r="179" spans="1:16" ht="126">
      <c r="A179" s="40">
        <v>47</v>
      </c>
      <c r="B179" s="42"/>
      <c r="C179" s="86" t="s">
        <v>469</v>
      </c>
      <c r="D179" s="41" t="s">
        <v>294</v>
      </c>
      <c r="E179" s="43">
        <v>6.6</v>
      </c>
      <c r="F179" s="7"/>
      <c r="G179" s="7"/>
      <c r="H179" s="7"/>
      <c r="I179" s="7"/>
      <c r="J179" s="7"/>
      <c r="K179" s="7"/>
      <c r="L179" s="7">
        <f t="shared" si="61"/>
        <v>0</v>
      </c>
      <c r="M179" s="7">
        <f t="shared" si="62"/>
        <v>0</v>
      </c>
      <c r="N179" s="7">
        <f t="shared" si="63"/>
        <v>0</v>
      </c>
      <c r="O179" s="7">
        <f t="shared" si="64"/>
        <v>0</v>
      </c>
      <c r="P179" s="7">
        <f t="shared" si="65"/>
        <v>0</v>
      </c>
    </row>
    <row r="180" spans="1:16" ht="126">
      <c r="A180" s="40">
        <v>49</v>
      </c>
      <c r="B180" s="42"/>
      <c r="C180" s="86" t="s">
        <v>471</v>
      </c>
      <c r="D180" s="41" t="s">
        <v>294</v>
      </c>
      <c r="E180" s="43">
        <v>3.5</v>
      </c>
      <c r="F180" s="7"/>
      <c r="G180" s="7"/>
      <c r="H180" s="7"/>
      <c r="I180" s="7"/>
      <c r="J180" s="7"/>
      <c r="K180" s="7"/>
      <c r="L180" s="7">
        <f t="shared" si="61"/>
        <v>0</v>
      </c>
      <c r="M180" s="7">
        <f t="shared" si="62"/>
        <v>0</v>
      </c>
      <c r="N180" s="7">
        <f t="shared" si="63"/>
        <v>0</v>
      </c>
      <c r="O180" s="7">
        <f t="shared" si="64"/>
        <v>0</v>
      </c>
      <c r="P180" s="7">
        <f t="shared" si="65"/>
        <v>0</v>
      </c>
    </row>
    <row r="181" spans="1:16" ht="189">
      <c r="A181" s="40">
        <v>51</v>
      </c>
      <c r="B181" s="42"/>
      <c r="C181" s="86" t="s">
        <v>473</v>
      </c>
      <c r="D181" s="41" t="s">
        <v>294</v>
      </c>
      <c r="E181" s="43">
        <v>35.049999999999997</v>
      </c>
      <c r="F181" s="7"/>
      <c r="G181" s="7"/>
      <c r="H181" s="7"/>
      <c r="I181" s="7"/>
      <c r="J181" s="7"/>
      <c r="K181" s="7"/>
      <c r="L181" s="7">
        <f t="shared" si="61"/>
        <v>0</v>
      </c>
      <c r="M181" s="7">
        <f t="shared" si="62"/>
        <v>0</v>
      </c>
      <c r="N181" s="7">
        <f t="shared" si="63"/>
        <v>0</v>
      </c>
      <c r="O181" s="7">
        <f t="shared" si="64"/>
        <v>0</v>
      </c>
      <c r="P181" s="7">
        <f t="shared" si="65"/>
        <v>0</v>
      </c>
    </row>
    <row r="182" spans="1:16" ht="141.75">
      <c r="A182" s="40">
        <v>53</v>
      </c>
      <c r="B182" s="42"/>
      <c r="C182" s="86" t="s">
        <v>475</v>
      </c>
      <c r="D182" s="41" t="s">
        <v>60</v>
      </c>
      <c r="E182" s="43">
        <v>9</v>
      </c>
      <c r="F182" s="7"/>
      <c r="G182" s="7"/>
      <c r="H182" s="7"/>
      <c r="I182" s="7"/>
      <c r="J182" s="7"/>
      <c r="K182" s="7"/>
      <c r="L182" s="7">
        <f t="shared" si="61"/>
        <v>0</v>
      </c>
      <c r="M182" s="7">
        <f t="shared" si="62"/>
        <v>0</v>
      </c>
      <c r="N182" s="7">
        <f t="shared" si="63"/>
        <v>0</v>
      </c>
      <c r="O182" s="7">
        <f t="shared" si="64"/>
        <v>0</v>
      </c>
      <c r="P182" s="7">
        <f t="shared" si="65"/>
        <v>0</v>
      </c>
    </row>
    <row r="183" spans="1:16">
      <c r="A183" s="165" t="s">
        <v>451</v>
      </c>
      <c r="B183" s="165"/>
      <c r="C183" s="165"/>
      <c r="D183" s="165"/>
      <c r="E183" s="165"/>
      <c r="F183" s="165"/>
      <c r="G183" s="165"/>
      <c r="H183" s="165"/>
      <c r="I183" s="165"/>
      <c r="J183" s="165"/>
      <c r="K183" s="165"/>
      <c r="L183" s="165"/>
      <c r="M183" s="165"/>
      <c r="N183" s="165"/>
      <c r="O183" s="165"/>
      <c r="P183" s="165"/>
    </row>
    <row r="184" spans="1:16" ht="267.75">
      <c r="A184" s="40">
        <v>73</v>
      </c>
      <c r="B184" s="42"/>
      <c r="C184" s="124" t="s">
        <v>1040</v>
      </c>
      <c r="D184" s="41" t="s">
        <v>60</v>
      </c>
      <c r="E184" s="43">
        <v>1</v>
      </c>
      <c r="F184" s="7"/>
      <c r="G184" s="7"/>
      <c r="H184" s="7"/>
      <c r="I184" s="7"/>
      <c r="J184" s="7"/>
      <c r="K184" s="7"/>
      <c r="L184" s="7">
        <f t="shared" ref="L184:L189" si="66">ROUND(E184*F184,2)</f>
        <v>0</v>
      </c>
      <c r="M184" s="7">
        <f t="shared" ref="M184:M189" si="67">ROUND(E184*H184,2)</f>
        <v>0</v>
      </c>
      <c r="N184" s="7">
        <f t="shared" ref="N184:N189" si="68">ROUND(E184*I184,2)</f>
        <v>0</v>
      </c>
      <c r="O184" s="7">
        <f t="shared" ref="O184:O189" si="69">ROUND(E184*J184,2)</f>
        <v>0</v>
      </c>
      <c r="P184" s="7">
        <f t="shared" ref="P184:P189" si="70">SUM(M184:O184)</f>
        <v>0</v>
      </c>
    </row>
    <row r="185" spans="1:16" ht="283.5">
      <c r="A185" s="40">
        <v>84</v>
      </c>
      <c r="B185" s="42"/>
      <c r="C185" s="124" t="s">
        <v>1041</v>
      </c>
      <c r="D185" s="82" t="s">
        <v>60</v>
      </c>
      <c r="E185" s="89">
        <v>2</v>
      </c>
      <c r="F185" s="7"/>
      <c r="G185" s="7"/>
      <c r="H185" s="7"/>
      <c r="I185" s="7"/>
      <c r="J185" s="7"/>
      <c r="K185" s="7"/>
      <c r="L185" s="7">
        <f t="shared" si="66"/>
        <v>0</v>
      </c>
      <c r="M185" s="7">
        <f t="shared" si="67"/>
        <v>0</v>
      </c>
      <c r="N185" s="7">
        <f t="shared" si="68"/>
        <v>0</v>
      </c>
      <c r="O185" s="7">
        <f t="shared" si="69"/>
        <v>0</v>
      </c>
      <c r="P185" s="7">
        <f t="shared" si="70"/>
        <v>0</v>
      </c>
    </row>
    <row r="186" spans="1:16" ht="267.75">
      <c r="A186" s="40">
        <v>94</v>
      </c>
      <c r="B186" s="42"/>
      <c r="C186" s="124" t="s">
        <v>1023</v>
      </c>
      <c r="D186" s="82" t="s">
        <v>60</v>
      </c>
      <c r="E186" s="89">
        <v>1</v>
      </c>
      <c r="F186" s="7"/>
      <c r="G186" s="7"/>
      <c r="H186" s="7"/>
      <c r="I186" s="7"/>
      <c r="J186" s="7"/>
      <c r="K186" s="7"/>
      <c r="L186" s="7">
        <f t="shared" si="66"/>
        <v>0</v>
      </c>
      <c r="M186" s="7">
        <f t="shared" si="67"/>
        <v>0</v>
      </c>
      <c r="N186" s="7">
        <f t="shared" si="68"/>
        <v>0</v>
      </c>
      <c r="O186" s="7">
        <f t="shared" si="69"/>
        <v>0</v>
      </c>
      <c r="P186" s="7">
        <f t="shared" si="70"/>
        <v>0</v>
      </c>
    </row>
    <row r="187" spans="1:16" ht="252">
      <c r="A187" s="40">
        <v>103</v>
      </c>
      <c r="B187" s="42"/>
      <c r="C187" s="124" t="s">
        <v>1028</v>
      </c>
      <c r="D187" s="82" t="s">
        <v>60</v>
      </c>
      <c r="E187" s="89">
        <v>4</v>
      </c>
      <c r="F187" s="7"/>
      <c r="G187" s="7"/>
      <c r="H187" s="7"/>
      <c r="I187" s="7"/>
      <c r="J187" s="7"/>
      <c r="K187" s="7"/>
      <c r="L187" s="7">
        <f t="shared" si="66"/>
        <v>0</v>
      </c>
      <c r="M187" s="7">
        <f t="shared" si="67"/>
        <v>0</v>
      </c>
      <c r="N187" s="7">
        <f t="shared" si="68"/>
        <v>0</v>
      </c>
      <c r="O187" s="7">
        <f t="shared" si="69"/>
        <v>0</v>
      </c>
      <c r="P187" s="7">
        <f t="shared" si="70"/>
        <v>0</v>
      </c>
    </row>
    <row r="188" spans="1:16" ht="283.5">
      <c r="A188" s="40">
        <v>116</v>
      </c>
      <c r="B188" s="42"/>
      <c r="C188" s="124" t="s">
        <v>1042</v>
      </c>
      <c r="D188" s="82" t="s">
        <v>60</v>
      </c>
      <c r="E188" s="89">
        <v>5</v>
      </c>
      <c r="F188" s="7"/>
      <c r="G188" s="7"/>
      <c r="H188" s="7"/>
      <c r="I188" s="7"/>
      <c r="J188" s="7"/>
      <c r="K188" s="7"/>
      <c r="L188" s="7">
        <f t="shared" si="66"/>
        <v>0</v>
      </c>
      <c r="M188" s="7">
        <f t="shared" si="67"/>
        <v>0</v>
      </c>
      <c r="N188" s="7">
        <f t="shared" si="68"/>
        <v>0</v>
      </c>
      <c r="O188" s="7">
        <f t="shared" si="69"/>
        <v>0</v>
      </c>
      <c r="P188" s="7">
        <f t="shared" si="70"/>
        <v>0</v>
      </c>
    </row>
    <row r="189" spans="1:16" ht="283.5">
      <c r="A189" s="40">
        <v>122</v>
      </c>
      <c r="B189" s="42"/>
      <c r="C189" s="86" t="s">
        <v>452</v>
      </c>
      <c r="D189" s="82" t="s">
        <v>60</v>
      </c>
      <c r="E189" s="89">
        <v>1</v>
      </c>
      <c r="F189" s="7"/>
      <c r="G189" s="7"/>
      <c r="H189" s="7"/>
      <c r="I189" s="7"/>
      <c r="J189" s="7"/>
      <c r="K189" s="7"/>
      <c r="L189" s="7">
        <f t="shared" si="66"/>
        <v>0</v>
      </c>
      <c r="M189" s="7">
        <f t="shared" si="67"/>
        <v>0</v>
      </c>
      <c r="N189" s="7">
        <f t="shared" si="68"/>
        <v>0</v>
      </c>
      <c r="O189" s="7">
        <f t="shared" si="69"/>
        <v>0</v>
      </c>
      <c r="P189" s="7">
        <f t="shared" si="70"/>
        <v>0</v>
      </c>
    </row>
    <row r="190" spans="1:16">
      <c r="A190" s="165" t="s">
        <v>478</v>
      </c>
      <c r="B190" s="165"/>
      <c r="C190" s="165"/>
      <c r="D190" s="165"/>
      <c r="E190" s="165"/>
      <c r="F190" s="165"/>
      <c r="G190" s="165"/>
      <c r="H190" s="165"/>
      <c r="I190" s="165"/>
      <c r="J190" s="165"/>
      <c r="K190" s="165"/>
      <c r="L190" s="165"/>
      <c r="M190" s="165"/>
      <c r="N190" s="165"/>
      <c r="O190" s="165"/>
      <c r="P190" s="165"/>
    </row>
    <row r="191" spans="1:16" ht="78.75">
      <c r="A191" s="40">
        <v>127</v>
      </c>
      <c r="B191" s="42"/>
      <c r="C191" s="86" t="s">
        <v>479</v>
      </c>
      <c r="D191" s="82" t="s">
        <v>60</v>
      </c>
      <c r="E191" s="91">
        <v>8</v>
      </c>
      <c r="F191" s="7"/>
      <c r="G191" s="7"/>
      <c r="H191" s="7"/>
      <c r="I191" s="7"/>
      <c r="J191" s="7"/>
      <c r="K191" s="7"/>
      <c r="L191" s="7">
        <f t="shared" ref="L191:L194" si="71">ROUND(E191*F191,2)</f>
        <v>0</v>
      </c>
      <c r="M191" s="7">
        <f t="shared" ref="M191:M194" si="72">ROUND(E191*H191,2)</f>
        <v>0</v>
      </c>
      <c r="N191" s="7">
        <f t="shared" ref="N191:N194" si="73">ROUND(E191*I191,2)</f>
        <v>0</v>
      </c>
      <c r="O191" s="7">
        <f t="shared" ref="O191:O194" si="74">ROUND(E191*J191,2)</f>
        <v>0</v>
      </c>
      <c r="P191" s="7">
        <f t="shared" ref="P191:P194" si="75">SUM(M191:O191)</f>
        <v>0</v>
      </c>
    </row>
    <row r="192" spans="1:16" ht="126">
      <c r="A192" s="40">
        <v>128</v>
      </c>
      <c r="B192" s="42"/>
      <c r="C192" s="86" t="s">
        <v>480</v>
      </c>
      <c r="D192" s="82" t="s">
        <v>60</v>
      </c>
      <c r="E192" s="91">
        <v>4</v>
      </c>
      <c r="F192" s="7"/>
      <c r="G192" s="7"/>
      <c r="H192" s="7"/>
      <c r="I192" s="7"/>
      <c r="J192" s="7"/>
      <c r="K192" s="7"/>
      <c r="L192" s="7">
        <f t="shared" si="71"/>
        <v>0</v>
      </c>
      <c r="M192" s="7">
        <f t="shared" si="72"/>
        <v>0</v>
      </c>
      <c r="N192" s="7">
        <f t="shared" si="73"/>
        <v>0</v>
      </c>
      <c r="O192" s="7">
        <f t="shared" si="74"/>
        <v>0</v>
      </c>
      <c r="P192" s="7">
        <f t="shared" si="75"/>
        <v>0</v>
      </c>
    </row>
    <row r="193" spans="1:16" ht="126">
      <c r="A193" s="40">
        <v>129</v>
      </c>
      <c r="B193" s="42"/>
      <c r="C193" s="86" t="s">
        <v>481</v>
      </c>
      <c r="D193" s="82" t="s">
        <v>60</v>
      </c>
      <c r="E193" s="91">
        <v>4</v>
      </c>
      <c r="F193" s="7"/>
      <c r="G193" s="7"/>
      <c r="H193" s="7"/>
      <c r="I193" s="7"/>
      <c r="J193" s="7"/>
      <c r="K193" s="7"/>
      <c r="L193" s="7">
        <f t="shared" si="71"/>
        <v>0</v>
      </c>
      <c r="M193" s="7">
        <f t="shared" si="72"/>
        <v>0</v>
      </c>
      <c r="N193" s="7">
        <f t="shared" si="73"/>
        <v>0</v>
      </c>
      <c r="O193" s="7">
        <f t="shared" si="74"/>
        <v>0</v>
      </c>
      <c r="P193" s="7">
        <f t="shared" si="75"/>
        <v>0</v>
      </c>
    </row>
    <row r="194" spans="1:16" ht="78.75">
      <c r="A194" s="40">
        <v>130</v>
      </c>
      <c r="B194" s="42"/>
      <c r="C194" s="86" t="s">
        <v>482</v>
      </c>
      <c r="D194" s="82" t="s">
        <v>60</v>
      </c>
      <c r="E194" s="91">
        <v>4</v>
      </c>
      <c r="F194" s="7"/>
      <c r="G194" s="7"/>
      <c r="H194" s="7"/>
      <c r="I194" s="7"/>
      <c r="J194" s="7"/>
      <c r="K194" s="7"/>
      <c r="L194" s="7">
        <f t="shared" si="71"/>
        <v>0</v>
      </c>
      <c r="M194" s="7">
        <f t="shared" si="72"/>
        <v>0</v>
      </c>
      <c r="N194" s="7">
        <f t="shared" si="73"/>
        <v>0</v>
      </c>
      <c r="O194" s="7">
        <f t="shared" si="74"/>
        <v>0</v>
      </c>
      <c r="P194" s="7">
        <f t="shared" si="75"/>
        <v>0</v>
      </c>
    </row>
    <row r="195" spans="1:16">
      <c r="A195" s="165" t="s">
        <v>487</v>
      </c>
      <c r="B195" s="165"/>
      <c r="C195" s="165"/>
      <c r="D195" s="165"/>
      <c r="E195" s="165"/>
      <c r="F195" s="165"/>
      <c r="G195" s="165"/>
      <c r="H195" s="165"/>
      <c r="I195" s="165"/>
      <c r="J195" s="165"/>
      <c r="K195" s="165"/>
      <c r="L195" s="165"/>
      <c r="M195" s="165"/>
      <c r="N195" s="165"/>
      <c r="O195" s="165"/>
      <c r="P195" s="165"/>
    </row>
    <row r="196" spans="1:16" ht="78.75">
      <c r="A196" s="40">
        <v>137</v>
      </c>
      <c r="B196" s="42"/>
      <c r="C196" s="86" t="s">
        <v>489</v>
      </c>
      <c r="D196" s="82" t="s">
        <v>60</v>
      </c>
      <c r="E196" s="91">
        <v>1</v>
      </c>
      <c r="F196" s="7">
        <v>0</v>
      </c>
      <c r="G196" s="7">
        <v>0</v>
      </c>
      <c r="H196" s="7">
        <f t="shared" ref="H196:H200" si="76">ROUND(F196*G196,2)</f>
        <v>0</v>
      </c>
      <c r="I196" s="90"/>
      <c r="J196" s="7">
        <v>0</v>
      </c>
      <c r="K196" s="7">
        <f t="shared" ref="K196:K200" si="77">SUM(H196:J196)</f>
        <v>0</v>
      </c>
      <c r="L196" s="7">
        <f t="shared" ref="L196:L200" si="78">ROUND(E196*F196,2)</f>
        <v>0</v>
      </c>
      <c r="M196" s="7">
        <f t="shared" ref="M196:M200" si="79">ROUND(E196*H196,2)</f>
        <v>0</v>
      </c>
      <c r="N196" s="7">
        <f t="shared" ref="N196:N200" si="80">ROUND(E196*I196,2)</f>
        <v>0</v>
      </c>
      <c r="O196" s="7">
        <f t="shared" ref="O196:O200" si="81">ROUND(E196*J196,2)</f>
        <v>0</v>
      </c>
      <c r="P196" s="7">
        <f t="shared" ref="P196:P200" si="82">SUM(M196:O196)</f>
        <v>0</v>
      </c>
    </row>
    <row r="197" spans="1:16" ht="63">
      <c r="A197" s="40">
        <v>139</v>
      </c>
      <c r="B197" s="42"/>
      <c r="C197" s="86" t="s">
        <v>491</v>
      </c>
      <c r="D197" s="82" t="s">
        <v>60</v>
      </c>
      <c r="E197" s="91">
        <v>1</v>
      </c>
      <c r="F197" s="7">
        <v>0</v>
      </c>
      <c r="G197" s="7">
        <v>0</v>
      </c>
      <c r="H197" s="7">
        <f t="shared" si="76"/>
        <v>0</v>
      </c>
      <c r="I197" s="90"/>
      <c r="J197" s="7">
        <v>0</v>
      </c>
      <c r="K197" s="7">
        <f t="shared" si="77"/>
        <v>0</v>
      </c>
      <c r="L197" s="7">
        <f t="shared" si="78"/>
        <v>0</v>
      </c>
      <c r="M197" s="7">
        <f t="shared" si="79"/>
        <v>0</v>
      </c>
      <c r="N197" s="7">
        <f t="shared" si="80"/>
        <v>0</v>
      </c>
      <c r="O197" s="7">
        <f t="shared" si="81"/>
        <v>0</v>
      </c>
      <c r="P197" s="7">
        <f t="shared" si="82"/>
        <v>0</v>
      </c>
    </row>
    <row r="198" spans="1:16" ht="78.75">
      <c r="A198" s="40">
        <v>143</v>
      </c>
      <c r="B198" s="42"/>
      <c r="C198" s="86" t="s">
        <v>495</v>
      </c>
      <c r="D198" s="82" t="s">
        <v>60</v>
      </c>
      <c r="E198" s="91">
        <v>3</v>
      </c>
      <c r="F198" s="7">
        <v>0</v>
      </c>
      <c r="G198" s="7">
        <v>0</v>
      </c>
      <c r="H198" s="7">
        <f t="shared" si="76"/>
        <v>0</v>
      </c>
      <c r="I198" s="90"/>
      <c r="J198" s="7">
        <v>0</v>
      </c>
      <c r="K198" s="7">
        <f t="shared" si="77"/>
        <v>0</v>
      </c>
      <c r="L198" s="7">
        <f t="shared" si="78"/>
        <v>0</v>
      </c>
      <c r="M198" s="7">
        <f t="shared" si="79"/>
        <v>0</v>
      </c>
      <c r="N198" s="7">
        <f t="shared" si="80"/>
        <v>0</v>
      </c>
      <c r="O198" s="7">
        <f t="shared" si="81"/>
        <v>0</v>
      </c>
      <c r="P198" s="7">
        <f t="shared" si="82"/>
        <v>0</v>
      </c>
    </row>
    <row r="199" spans="1:16" ht="78.75">
      <c r="A199" s="40">
        <v>144</v>
      </c>
      <c r="B199" s="42"/>
      <c r="C199" s="86" t="s">
        <v>496</v>
      </c>
      <c r="D199" s="82" t="s">
        <v>60</v>
      </c>
      <c r="E199" s="91">
        <v>2</v>
      </c>
      <c r="F199" s="7">
        <v>0</v>
      </c>
      <c r="G199" s="7">
        <v>0</v>
      </c>
      <c r="H199" s="7">
        <f t="shared" si="76"/>
        <v>0</v>
      </c>
      <c r="I199" s="90"/>
      <c r="J199" s="7">
        <v>0</v>
      </c>
      <c r="K199" s="7">
        <f t="shared" si="77"/>
        <v>0</v>
      </c>
      <c r="L199" s="7">
        <f t="shared" si="78"/>
        <v>0</v>
      </c>
      <c r="M199" s="7">
        <f t="shared" si="79"/>
        <v>0</v>
      </c>
      <c r="N199" s="7">
        <f t="shared" si="80"/>
        <v>0</v>
      </c>
      <c r="O199" s="7">
        <f t="shared" si="81"/>
        <v>0</v>
      </c>
      <c r="P199" s="7">
        <f t="shared" si="82"/>
        <v>0</v>
      </c>
    </row>
    <row r="200" spans="1:16" ht="94.5">
      <c r="A200" s="40">
        <v>146</v>
      </c>
      <c r="B200" s="42"/>
      <c r="C200" s="86" t="s">
        <v>498</v>
      </c>
      <c r="D200" s="82" t="s">
        <v>60</v>
      </c>
      <c r="E200" s="91">
        <v>1</v>
      </c>
      <c r="F200" s="7">
        <v>0</v>
      </c>
      <c r="G200" s="7">
        <v>0</v>
      </c>
      <c r="H200" s="7">
        <f t="shared" si="76"/>
        <v>0</v>
      </c>
      <c r="I200" s="90"/>
      <c r="J200" s="7">
        <v>0</v>
      </c>
      <c r="K200" s="7">
        <f t="shared" si="77"/>
        <v>0</v>
      </c>
      <c r="L200" s="7">
        <f t="shared" si="78"/>
        <v>0</v>
      </c>
      <c r="M200" s="7">
        <f t="shared" si="79"/>
        <v>0</v>
      </c>
      <c r="N200" s="7">
        <f t="shared" si="80"/>
        <v>0</v>
      </c>
      <c r="O200" s="7">
        <f t="shared" si="81"/>
        <v>0</v>
      </c>
      <c r="P200" s="7">
        <f t="shared" si="82"/>
        <v>0</v>
      </c>
    </row>
    <row r="201" spans="1:16">
      <c r="A201" s="165" t="s">
        <v>502</v>
      </c>
      <c r="B201" s="165"/>
      <c r="C201" s="165"/>
      <c r="D201" s="165"/>
      <c r="E201" s="165"/>
      <c r="F201" s="165"/>
      <c r="G201" s="165"/>
      <c r="H201" s="165"/>
      <c r="I201" s="165"/>
      <c r="J201" s="165"/>
      <c r="K201" s="165"/>
      <c r="L201" s="165"/>
      <c r="M201" s="165"/>
      <c r="N201" s="165"/>
      <c r="O201" s="165"/>
      <c r="P201" s="165"/>
    </row>
    <row r="202" spans="1:16" ht="47.25">
      <c r="A202" s="40">
        <v>153</v>
      </c>
      <c r="B202" s="42"/>
      <c r="C202" s="88" t="s">
        <v>501</v>
      </c>
      <c r="D202" s="82" t="s">
        <v>60</v>
      </c>
      <c r="E202" s="91">
        <v>17</v>
      </c>
      <c r="F202" s="7">
        <v>0</v>
      </c>
      <c r="G202" s="7">
        <v>0</v>
      </c>
      <c r="H202" s="7">
        <f t="shared" ref="H202" si="83">ROUND(F202*G202,2)</f>
        <v>0</v>
      </c>
      <c r="I202" s="7"/>
      <c r="J202" s="7">
        <v>0</v>
      </c>
      <c r="K202" s="7">
        <f t="shared" ref="K202" si="84">SUM(H202:J202)</f>
        <v>0</v>
      </c>
      <c r="L202" s="7">
        <f t="shared" ref="L202" si="85">ROUND(E202*F202,2)</f>
        <v>0</v>
      </c>
      <c r="M202" s="7">
        <f t="shared" ref="M202" si="86">ROUND(E202*H202,2)</f>
        <v>0</v>
      </c>
      <c r="N202" s="7">
        <f t="shared" ref="N202" si="87">ROUND(E202*I202,2)</f>
        <v>0</v>
      </c>
      <c r="O202" s="7">
        <f t="shared" ref="O202" si="88">ROUND(E202*J202,2)</f>
        <v>0</v>
      </c>
      <c r="P202" s="7">
        <f t="shared" ref="P202" si="89">SUM(M202:O202)</f>
        <v>0</v>
      </c>
    </row>
    <row r="203" spans="1:16">
      <c r="A203" s="165" t="s">
        <v>503</v>
      </c>
      <c r="B203" s="165"/>
      <c r="C203" s="165"/>
      <c r="D203" s="165"/>
      <c r="E203" s="165"/>
      <c r="F203" s="165"/>
      <c r="G203" s="165"/>
      <c r="H203" s="165"/>
      <c r="I203" s="165"/>
      <c r="J203" s="165"/>
      <c r="K203" s="165"/>
      <c r="L203" s="165"/>
      <c r="M203" s="165"/>
      <c r="N203" s="165"/>
      <c r="O203" s="165"/>
      <c r="P203" s="165"/>
    </row>
    <row r="204" spans="1:16" ht="47.25">
      <c r="A204" s="40">
        <v>155</v>
      </c>
      <c r="B204" s="42"/>
      <c r="C204" s="88" t="s">
        <v>504</v>
      </c>
      <c r="D204" s="82" t="s">
        <v>60</v>
      </c>
      <c r="E204" s="91">
        <v>3</v>
      </c>
      <c r="F204" s="7">
        <v>0</v>
      </c>
      <c r="G204" s="7">
        <v>0</v>
      </c>
      <c r="H204" s="7">
        <f t="shared" ref="H204:H210" si="90">ROUND(F204*G204,2)</f>
        <v>0</v>
      </c>
      <c r="I204" s="90"/>
      <c r="J204" s="7">
        <v>0</v>
      </c>
      <c r="K204" s="7">
        <f t="shared" ref="K204:K210" si="91">SUM(H204:J204)</f>
        <v>0</v>
      </c>
      <c r="L204" s="7">
        <f t="shared" ref="L204:L210" si="92">ROUND(E204*F204,2)</f>
        <v>0</v>
      </c>
      <c r="M204" s="7">
        <f t="shared" ref="M204:M210" si="93">ROUND(E204*H204,2)</f>
        <v>0</v>
      </c>
      <c r="N204" s="7">
        <f t="shared" ref="N204:N210" si="94">ROUND(E204*I204,2)</f>
        <v>0</v>
      </c>
      <c r="O204" s="7">
        <f t="shared" ref="O204:O210" si="95">ROUND(E204*J204,2)</f>
        <v>0</v>
      </c>
      <c r="P204" s="7">
        <f t="shared" ref="P204:P210" si="96">SUM(M204:O204)</f>
        <v>0</v>
      </c>
    </row>
    <row r="205" spans="1:16" ht="47.25">
      <c r="A205" s="40">
        <v>157</v>
      </c>
      <c r="B205" s="42"/>
      <c r="C205" s="88" t="s">
        <v>506</v>
      </c>
      <c r="D205" s="82" t="s">
        <v>60</v>
      </c>
      <c r="E205" s="91">
        <v>10</v>
      </c>
      <c r="F205" s="7">
        <v>0</v>
      </c>
      <c r="G205" s="7">
        <v>0</v>
      </c>
      <c r="H205" s="7">
        <f t="shared" si="90"/>
        <v>0</v>
      </c>
      <c r="I205" s="90"/>
      <c r="J205" s="7">
        <v>0</v>
      </c>
      <c r="K205" s="7">
        <f t="shared" si="91"/>
        <v>0</v>
      </c>
      <c r="L205" s="7">
        <f t="shared" si="92"/>
        <v>0</v>
      </c>
      <c r="M205" s="7">
        <f t="shared" si="93"/>
        <v>0</v>
      </c>
      <c r="N205" s="7">
        <f t="shared" si="94"/>
        <v>0</v>
      </c>
      <c r="O205" s="7">
        <f t="shared" si="95"/>
        <v>0</v>
      </c>
      <c r="P205" s="7">
        <f t="shared" si="96"/>
        <v>0</v>
      </c>
    </row>
    <row r="206" spans="1:16" ht="47.25">
      <c r="A206" s="40">
        <v>159</v>
      </c>
      <c r="B206" s="42"/>
      <c r="C206" s="88" t="s">
        <v>508</v>
      </c>
      <c r="D206" s="82" t="s">
        <v>60</v>
      </c>
      <c r="E206" s="91">
        <v>15</v>
      </c>
      <c r="F206" s="7">
        <v>0</v>
      </c>
      <c r="G206" s="7">
        <v>0</v>
      </c>
      <c r="H206" s="7">
        <f t="shared" si="90"/>
        <v>0</v>
      </c>
      <c r="I206" s="90"/>
      <c r="J206" s="7">
        <v>0</v>
      </c>
      <c r="K206" s="7">
        <f t="shared" si="91"/>
        <v>0</v>
      </c>
      <c r="L206" s="7">
        <f t="shared" si="92"/>
        <v>0</v>
      </c>
      <c r="M206" s="7">
        <f t="shared" si="93"/>
        <v>0</v>
      </c>
      <c r="N206" s="7">
        <f t="shared" si="94"/>
        <v>0</v>
      </c>
      <c r="O206" s="7">
        <f t="shared" si="95"/>
        <v>0</v>
      </c>
      <c r="P206" s="7">
        <f t="shared" si="96"/>
        <v>0</v>
      </c>
    </row>
    <row r="207" spans="1:16" ht="63">
      <c r="A207" s="40">
        <v>160</v>
      </c>
      <c r="B207" s="42"/>
      <c r="C207" s="88" t="s">
        <v>509</v>
      </c>
      <c r="D207" s="82" t="s">
        <v>60</v>
      </c>
      <c r="E207" s="91">
        <v>6</v>
      </c>
      <c r="F207" s="7">
        <v>0</v>
      </c>
      <c r="G207" s="7">
        <v>0</v>
      </c>
      <c r="H207" s="7">
        <f t="shared" si="90"/>
        <v>0</v>
      </c>
      <c r="I207" s="90"/>
      <c r="J207" s="7">
        <v>0</v>
      </c>
      <c r="K207" s="7">
        <f t="shared" si="91"/>
        <v>0</v>
      </c>
      <c r="L207" s="7">
        <f t="shared" si="92"/>
        <v>0</v>
      </c>
      <c r="M207" s="7">
        <f t="shared" si="93"/>
        <v>0</v>
      </c>
      <c r="N207" s="7">
        <f t="shared" si="94"/>
        <v>0</v>
      </c>
      <c r="O207" s="7">
        <f t="shared" si="95"/>
        <v>0</v>
      </c>
      <c r="P207" s="7">
        <f t="shared" si="96"/>
        <v>0</v>
      </c>
    </row>
    <row r="208" spans="1:16" ht="47.25">
      <c r="A208" s="40">
        <v>163</v>
      </c>
      <c r="B208" s="42"/>
      <c r="C208" s="88" t="s">
        <v>512</v>
      </c>
      <c r="D208" s="82" t="s">
        <v>60</v>
      </c>
      <c r="E208" s="91">
        <v>8</v>
      </c>
      <c r="F208" s="7">
        <v>0</v>
      </c>
      <c r="G208" s="7">
        <v>0</v>
      </c>
      <c r="H208" s="7">
        <f t="shared" si="90"/>
        <v>0</v>
      </c>
      <c r="I208" s="90"/>
      <c r="J208" s="7">
        <v>0</v>
      </c>
      <c r="K208" s="7">
        <f t="shared" si="91"/>
        <v>0</v>
      </c>
      <c r="L208" s="7">
        <f t="shared" si="92"/>
        <v>0</v>
      </c>
      <c r="M208" s="7">
        <f t="shared" si="93"/>
        <v>0</v>
      </c>
      <c r="N208" s="7">
        <f t="shared" si="94"/>
        <v>0</v>
      </c>
      <c r="O208" s="7">
        <f t="shared" si="95"/>
        <v>0</v>
      </c>
      <c r="P208" s="7">
        <f t="shared" si="96"/>
        <v>0</v>
      </c>
    </row>
    <row r="209" spans="1:16" ht="47.25">
      <c r="A209" s="40">
        <v>166</v>
      </c>
      <c r="B209" s="42"/>
      <c r="C209" s="88" t="s">
        <v>515</v>
      </c>
      <c r="D209" s="82" t="s">
        <v>60</v>
      </c>
      <c r="E209" s="91">
        <v>12</v>
      </c>
      <c r="F209" s="7">
        <v>0</v>
      </c>
      <c r="G209" s="7">
        <v>0</v>
      </c>
      <c r="H209" s="7">
        <f t="shared" si="90"/>
        <v>0</v>
      </c>
      <c r="I209" s="90"/>
      <c r="J209" s="7">
        <v>0</v>
      </c>
      <c r="K209" s="7">
        <f t="shared" si="91"/>
        <v>0</v>
      </c>
      <c r="L209" s="7">
        <f t="shared" si="92"/>
        <v>0</v>
      </c>
      <c r="M209" s="7">
        <f t="shared" si="93"/>
        <v>0</v>
      </c>
      <c r="N209" s="7">
        <f t="shared" si="94"/>
        <v>0</v>
      </c>
      <c r="O209" s="7">
        <f t="shared" si="95"/>
        <v>0</v>
      </c>
      <c r="P209" s="7">
        <f t="shared" si="96"/>
        <v>0</v>
      </c>
    </row>
    <row r="210" spans="1:16" ht="94.5">
      <c r="A210" s="40">
        <v>167</v>
      </c>
      <c r="B210" s="42"/>
      <c r="C210" s="88" t="s">
        <v>516</v>
      </c>
      <c r="D210" s="82" t="s">
        <v>60</v>
      </c>
      <c r="E210" s="91">
        <v>23</v>
      </c>
      <c r="F210" s="7">
        <v>0</v>
      </c>
      <c r="G210" s="7">
        <v>0</v>
      </c>
      <c r="H210" s="7">
        <f t="shared" si="90"/>
        <v>0</v>
      </c>
      <c r="I210" s="90"/>
      <c r="J210" s="7">
        <v>0</v>
      </c>
      <c r="K210" s="7">
        <f t="shared" si="91"/>
        <v>0</v>
      </c>
      <c r="L210" s="7">
        <f t="shared" si="92"/>
        <v>0</v>
      </c>
      <c r="M210" s="7">
        <f t="shared" si="93"/>
        <v>0</v>
      </c>
      <c r="N210" s="7">
        <f t="shared" si="94"/>
        <v>0</v>
      </c>
      <c r="O210" s="7">
        <f t="shared" si="95"/>
        <v>0</v>
      </c>
      <c r="P210" s="7">
        <f t="shared" si="96"/>
        <v>0</v>
      </c>
    </row>
    <row r="211" spans="1:16">
      <c r="A211" s="165" t="s">
        <v>538</v>
      </c>
      <c r="B211" s="165"/>
      <c r="C211" s="165"/>
      <c r="D211" s="165"/>
      <c r="E211" s="165"/>
      <c r="F211" s="165"/>
      <c r="G211" s="165"/>
      <c r="H211" s="165"/>
      <c r="I211" s="165"/>
      <c r="J211" s="165"/>
      <c r="K211" s="165"/>
      <c r="L211" s="165"/>
      <c r="M211" s="165"/>
      <c r="N211" s="165"/>
      <c r="O211" s="165"/>
      <c r="P211" s="165"/>
    </row>
    <row r="212" spans="1:16" ht="31.5">
      <c r="A212" s="40">
        <v>174</v>
      </c>
      <c r="B212" s="42"/>
      <c r="C212" s="88" t="s">
        <v>522</v>
      </c>
      <c r="D212" s="79" t="s">
        <v>60</v>
      </c>
      <c r="E212" s="91">
        <v>23</v>
      </c>
      <c r="F212" s="7">
        <v>0</v>
      </c>
      <c r="G212" s="7">
        <v>0</v>
      </c>
      <c r="H212" s="7">
        <f t="shared" ref="H212:H216" si="97">ROUND(F212*G212,2)</f>
        <v>0</v>
      </c>
      <c r="I212" s="7"/>
      <c r="J212" s="7">
        <v>0</v>
      </c>
      <c r="K212" s="7">
        <f t="shared" ref="K212:K216" si="98">SUM(H212:J212)</f>
        <v>0</v>
      </c>
      <c r="L212" s="7">
        <f t="shared" ref="L212:L216" si="99">ROUND(E212*F212,2)</f>
        <v>0</v>
      </c>
      <c r="M212" s="7">
        <f t="shared" ref="M212:M216" si="100">ROUND(E212*H212,2)</f>
        <v>0</v>
      </c>
      <c r="N212" s="7">
        <f t="shared" ref="N212:N216" si="101">ROUND(E212*I212,2)</f>
        <v>0</v>
      </c>
      <c r="O212" s="7">
        <f t="shared" ref="O212:O216" si="102">ROUND(E212*J212,2)</f>
        <v>0</v>
      </c>
      <c r="P212" s="7">
        <f t="shared" ref="P212:P216" si="103">SUM(M212:O212)</f>
        <v>0</v>
      </c>
    </row>
    <row r="213" spans="1:16">
      <c r="A213" s="40">
        <v>175</v>
      </c>
      <c r="B213" s="42"/>
      <c r="C213" s="88" t="s">
        <v>523</v>
      </c>
      <c r="D213" s="79" t="s">
        <v>60</v>
      </c>
      <c r="E213" s="91">
        <v>23</v>
      </c>
      <c r="F213" s="7">
        <v>0</v>
      </c>
      <c r="G213" s="7">
        <v>0</v>
      </c>
      <c r="H213" s="7">
        <f t="shared" si="97"/>
        <v>0</v>
      </c>
      <c r="I213" s="7"/>
      <c r="J213" s="7">
        <v>0</v>
      </c>
      <c r="K213" s="7">
        <f t="shared" si="98"/>
        <v>0</v>
      </c>
      <c r="L213" s="7">
        <f t="shared" si="99"/>
        <v>0</v>
      </c>
      <c r="M213" s="7">
        <f t="shared" si="100"/>
        <v>0</v>
      </c>
      <c r="N213" s="7">
        <f t="shared" si="101"/>
        <v>0</v>
      </c>
      <c r="O213" s="7">
        <f t="shared" si="102"/>
        <v>0</v>
      </c>
      <c r="P213" s="7">
        <f t="shared" si="103"/>
        <v>0</v>
      </c>
    </row>
    <row r="214" spans="1:16">
      <c r="A214" s="40">
        <v>176</v>
      </c>
      <c r="B214" s="42"/>
      <c r="C214" s="88" t="s">
        <v>524</v>
      </c>
      <c r="D214" s="79" t="s">
        <v>60</v>
      </c>
      <c r="E214" s="91">
        <v>24</v>
      </c>
      <c r="F214" s="7">
        <v>0</v>
      </c>
      <c r="G214" s="7">
        <v>0</v>
      </c>
      <c r="H214" s="7">
        <f t="shared" si="97"/>
        <v>0</v>
      </c>
      <c r="I214" s="7"/>
      <c r="J214" s="7">
        <v>0</v>
      </c>
      <c r="K214" s="7">
        <f t="shared" si="98"/>
        <v>0</v>
      </c>
      <c r="L214" s="7">
        <f t="shared" si="99"/>
        <v>0</v>
      </c>
      <c r="M214" s="7">
        <f t="shared" si="100"/>
        <v>0</v>
      </c>
      <c r="N214" s="7">
        <f t="shared" si="101"/>
        <v>0</v>
      </c>
      <c r="O214" s="7">
        <f t="shared" si="102"/>
        <v>0</v>
      </c>
      <c r="P214" s="7">
        <f t="shared" si="103"/>
        <v>0</v>
      </c>
    </row>
    <row r="215" spans="1:16">
      <c r="A215" s="40">
        <v>182</v>
      </c>
      <c r="B215" s="42"/>
      <c r="C215" s="88" t="s">
        <v>530</v>
      </c>
      <c r="D215" s="79" t="s">
        <v>60</v>
      </c>
      <c r="E215" s="91">
        <v>5</v>
      </c>
      <c r="F215" s="7">
        <v>0</v>
      </c>
      <c r="G215" s="7">
        <v>0</v>
      </c>
      <c r="H215" s="7">
        <f t="shared" si="97"/>
        <v>0</v>
      </c>
      <c r="I215" s="7"/>
      <c r="J215" s="7">
        <v>0</v>
      </c>
      <c r="K215" s="7">
        <f t="shared" si="98"/>
        <v>0</v>
      </c>
      <c r="L215" s="7">
        <f t="shared" si="99"/>
        <v>0</v>
      </c>
      <c r="M215" s="7">
        <f t="shared" si="100"/>
        <v>0</v>
      </c>
      <c r="N215" s="7">
        <f t="shared" si="101"/>
        <v>0</v>
      </c>
      <c r="O215" s="7">
        <f t="shared" si="102"/>
        <v>0</v>
      </c>
      <c r="P215" s="7">
        <f t="shared" si="103"/>
        <v>0</v>
      </c>
    </row>
    <row r="216" spans="1:16" ht="31.5">
      <c r="A216" s="40">
        <v>183</v>
      </c>
      <c r="B216" s="42"/>
      <c r="C216" s="88" t="s">
        <v>531</v>
      </c>
      <c r="D216" s="79" t="s">
        <v>60</v>
      </c>
      <c r="E216" s="91">
        <v>12</v>
      </c>
      <c r="F216" s="7">
        <v>0</v>
      </c>
      <c r="G216" s="7">
        <v>0</v>
      </c>
      <c r="H216" s="7">
        <f t="shared" si="97"/>
        <v>0</v>
      </c>
      <c r="I216" s="7"/>
      <c r="J216" s="7">
        <v>0</v>
      </c>
      <c r="K216" s="7">
        <f t="shared" si="98"/>
        <v>0</v>
      </c>
      <c r="L216" s="7">
        <f t="shared" si="99"/>
        <v>0</v>
      </c>
      <c r="M216" s="7">
        <f t="shared" si="100"/>
        <v>0</v>
      </c>
      <c r="N216" s="7">
        <f t="shared" si="101"/>
        <v>0</v>
      </c>
      <c r="O216" s="7">
        <f t="shared" si="102"/>
        <v>0</v>
      </c>
      <c r="P216" s="7">
        <f t="shared" si="103"/>
        <v>0</v>
      </c>
    </row>
    <row r="217" spans="1:16">
      <c r="A217" s="165" t="s">
        <v>541</v>
      </c>
      <c r="B217" s="165"/>
      <c r="C217" s="165"/>
      <c r="D217" s="165"/>
      <c r="E217" s="165"/>
      <c r="F217" s="165"/>
      <c r="G217" s="165"/>
      <c r="H217" s="165"/>
      <c r="I217" s="165"/>
      <c r="J217" s="165"/>
      <c r="K217" s="165"/>
      <c r="L217" s="165"/>
      <c r="M217" s="165"/>
      <c r="N217" s="165"/>
      <c r="O217" s="165"/>
      <c r="P217" s="165"/>
    </row>
    <row r="218" spans="1:16" ht="78.75">
      <c r="A218" s="40">
        <v>191</v>
      </c>
      <c r="B218" s="42"/>
      <c r="C218" s="88" t="s">
        <v>539</v>
      </c>
      <c r="D218" s="82" t="s">
        <v>60</v>
      </c>
      <c r="E218" s="166">
        <v>8</v>
      </c>
      <c r="F218" s="7"/>
      <c r="G218" s="7"/>
      <c r="H218" s="7"/>
      <c r="I218" s="7"/>
      <c r="J218" s="7"/>
      <c r="K218" s="7">
        <f t="shared" ref="K218:K219" si="104">SUM(H218:J218)</f>
        <v>0</v>
      </c>
      <c r="L218" s="7">
        <f t="shared" ref="L218:L219" si="105">ROUND(E218*F218,2)</f>
        <v>0</v>
      </c>
      <c r="M218" s="7">
        <f t="shared" ref="M218:M219" si="106">ROUND(E218*H218,2)</f>
        <v>0</v>
      </c>
      <c r="N218" s="7">
        <f t="shared" ref="N218:N219" si="107">ROUND(E218*I218,2)</f>
        <v>0</v>
      </c>
      <c r="O218" s="7">
        <f t="shared" ref="O218:O219" si="108">ROUND(E218*J218,2)</f>
        <v>0</v>
      </c>
      <c r="P218" s="7">
        <f t="shared" ref="P218:P219" si="109">SUM(M218:O218)</f>
        <v>0</v>
      </c>
    </row>
    <row r="219" spans="1:16" ht="78.75">
      <c r="A219" s="40">
        <v>192</v>
      </c>
      <c r="B219" s="42"/>
      <c r="C219" s="88" t="s">
        <v>540</v>
      </c>
      <c r="D219" s="82" t="s">
        <v>294</v>
      </c>
      <c r="E219" s="167">
        <v>236.05</v>
      </c>
      <c r="F219" s="7"/>
      <c r="G219" s="7"/>
      <c r="H219" s="7"/>
      <c r="I219" s="7"/>
      <c r="J219" s="7"/>
      <c r="K219" s="7">
        <f t="shared" si="104"/>
        <v>0</v>
      </c>
      <c r="L219" s="7">
        <f t="shared" si="105"/>
        <v>0</v>
      </c>
      <c r="M219" s="7">
        <f t="shared" si="106"/>
        <v>0</v>
      </c>
      <c r="N219" s="7">
        <f t="shared" si="107"/>
        <v>0</v>
      </c>
      <c r="O219" s="7">
        <f t="shared" si="108"/>
        <v>0</v>
      </c>
      <c r="P219" s="7">
        <f t="shared" si="109"/>
        <v>0</v>
      </c>
    </row>
    <row r="220" spans="1:16">
      <c r="A220" s="152" t="s">
        <v>44</v>
      </c>
      <c r="B220" s="152"/>
      <c r="C220" s="152"/>
      <c r="D220" s="152"/>
      <c r="E220" s="152"/>
      <c r="F220" s="152"/>
      <c r="G220" s="152"/>
      <c r="H220" s="152"/>
      <c r="I220" s="152"/>
      <c r="J220" s="152"/>
      <c r="K220" s="13"/>
      <c r="L220" s="8">
        <f>SUM(L19:L219)</f>
        <v>0</v>
      </c>
      <c r="M220" s="8">
        <f>SUM(M19:M219)</f>
        <v>0</v>
      </c>
      <c r="N220" s="8">
        <f>SUM(N19:N219)</f>
        <v>0</v>
      </c>
      <c r="O220" s="8">
        <f>SUM(O19:O219)</f>
        <v>0</v>
      </c>
      <c r="P220" s="8">
        <f>SUM(P19:P219)</f>
        <v>0</v>
      </c>
    </row>
    <row r="221" spans="1:16">
      <c r="A221" s="9"/>
      <c r="B221" s="9"/>
      <c r="C221" s="9"/>
      <c r="D221" s="9"/>
      <c r="E221" s="9"/>
      <c r="F221" s="9"/>
      <c r="G221" s="9"/>
      <c r="H221" s="9"/>
      <c r="I221" s="9"/>
      <c r="J221" s="9"/>
      <c r="K221" s="10"/>
      <c r="L221" s="11"/>
      <c r="M221" s="11"/>
      <c r="N221" s="11"/>
      <c r="O221" s="11"/>
      <c r="P221" s="12"/>
    </row>
    <row r="222" spans="1:16">
      <c r="A222" s="126" t="s">
        <v>1043</v>
      </c>
      <c r="B222" s="127"/>
      <c r="C222" s="127"/>
      <c r="D222" s="129"/>
      <c r="E222" s="129"/>
      <c r="F222" s="129"/>
      <c r="G222" s="129"/>
      <c r="H222" s="128"/>
      <c r="I222" s="128"/>
      <c r="J222" s="128"/>
      <c r="K222" s="128"/>
      <c r="L222" s="11"/>
      <c r="M222" s="11"/>
      <c r="N222" s="11"/>
      <c r="O222" s="11"/>
      <c r="P222" s="12"/>
    </row>
    <row r="223" spans="1:16">
      <c r="A223" s="9"/>
      <c r="B223" s="9"/>
      <c r="C223" s="9"/>
      <c r="D223" s="9"/>
      <c r="E223" s="9"/>
      <c r="F223" s="9"/>
      <c r="G223" s="9"/>
      <c r="H223" s="9"/>
      <c r="I223" s="9"/>
      <c r="J223" s="9"/>
      <c r="K223" s="10"/>
      <c r="L223" s="11"/>
      <c r="M223" s="11"/>
      <c r="N223" s="11"/>
      <c r="O223" s="11"/>
      <c r="P223" s="12"/>
    </row>
    <row r="224" spans="1:16">
      <c r="A224" s="9"/>
      <c r="B224" s="9"/>
      <c r="C224" s="9"/>
      <c r="D224" s="9"/>
      <c r="E224" s="9"/>
      <c r="F224" s="9"/>
      <c r="G224" s="9"/>
      <c r="H224" s="9"/>
      <c r="I224" s="9"/>
      <c r="J224" s="9"/>
      <c r="K224" s="10"/>
      <c r="L224" s="11"/>
      <c r="M224" s="11"/>
      <c r="N224" s="11"/>
      <c r="O224" s="11"/>
      <c r="P224" s="12"/>
    </row>
    <row r="225" spans="1:8">
      <c r="A225" s="25" t="str">
        <f>KT!A24</f>
        <v xml:space="preserve">Sastādīja: </v>
      </c>
      <c r="C225" s="26"/>
      <c r="D225" s="26" t="str">
        <f>KT!C24</f>
        <v>2024. gada ____________</v>
      </c>
      <c r="E225" s="26"/>
      <c r="F225" s="26"/>
      <c r="G225" s="26"/>
      <c r="H225" s="26"/>
    </row>
    <row r="226" spans="1:8">
      <c r="A226" s="25" t="s">
        <v>39</v>
      </c>
      <c r="C226" s="26"/>
      <c r="D226" s="26"/>
      <c r="E226" s="26"/>
      <c r="F226" s="26"/>
      <c r="G226" s="26"/>
      <c r="H226" s="26"/>
    </row>
    <row r="227" spans="1:8">
      <c r="A227" s="25"/>
      <c r="C227" s="26"/>
      <c r="D227" s="26"/>
      <c r="E227" s="26"/>
      <c r="F227" s="26"/>
      <c r="G227" s="26"/>
      <c r="H227" s="26"/>
    </row>
    <row r="228" spans="1:8">
      <c r="A228" s="27"/>
      <c r="C228" s="26"/>
      <c r="D228" s="26"/>
      <c r="E228" s="26"/>
      <c r="F228" s="26"/>
      <c r="G228" s="26"/>
      <c r="H228" s="26"/>
    </row>
    <row r="229" spans="1:8">
      <c r="A229" s="25" t="str">
        <f>KT!A28</f>
        <v xml:space="preserve">Pārbaudīja: </v>
      </c>
      <c r="C229" s="26"/>
      <c r="D229" s="26" t="str">
        <f>D225</f>
        <v>2024. gada ____________</v>
      </c>
      <c r="E229" s="26"/>
      <c r="F229" s="26"/>
      <c r="G229" s="26"/>
      <c r="H229" s="26"/>
    </row>
    <row r="230" spans="1:8">
      <c r="A230" s="25" t="s">
        <v>40</v>
      </c>
      <c r="C230" s="26"/>
      <c r="D230" s="26"/>
      <c r="E230" s="26"/>
      <c r="F230" s="26"/>
      <c r="G230" s="26"/>
      <c r="H230" s="26"/>
    </row>
    <row r="231" spans="1:8">
      <c r="A231" s="25"/>
      <c r="C231" s="26"/>
      <c r="D231" s="26"/>
      <c r="E231" s="26"/>
      <c r="F231" s="26"/>
      <c r="G231" s="26"/>
      <c r="H231" s="26"/>
    </row>
  </sheetData>
  <autoFilter ref="A14:P220">
    <filterColumn colId="5" showButton="0"/>
    <filterColumn colId="6" showButton="0"/>
    <filterColumn colId="7" showButton="0"/>
    <filterColumn colId="8" showButton="0"/>
    <filterColumn colId="9" showButton="0"/>
    <filterColumn colId="11" showButton="0"/>
    <filterColumn colId="12" showButton="0"/>
    <filterColumn colId="13" showButton="0"/>
    <filterColumn colId="14" showButton="0"/>
  </autoFilter>
  <mergeCells count="37">
    <mergeCell ref="A203:P203"/>
    <mergeCell ref="A211:P211"/>
    <mergeCell ref="A217:P217"/>
    <mergeCell ref="A220:J220"/>
    <mergeCell ref="A183:P183"/>
    <mergeCell ref="A190:P190"/>
    <mergeCell ref="A195:P195"/>
    <mergeCell ref="A201:P201"/>
    <mergeCell ref="A120:P120"/>
    <mergeCell ref="A133:P133"/>
    <mergeCell ref="A155:P155"/>
    <mergeCell ref="A166:P166"/>
    <mergeCell ref="A173:P173"/>
    <mergeCell ref="A158:P158"/>
    <mergeCell ref="A159:P159"/>
    <mergeCell ref="A160:P160"/>
    <mergeCell ref="A66:P66"/>
    <mergeCell ref="A96:P96"/>
    <mergeCell ref="A103:P103"/>
    <mergeCell ref="A105:P105"/>
    <mergeCell ref="A118:P118"/>
    <mergeCell ref="A2:P2"/>
    <mergeCell ref="A3:P3"/>
    <mergeCell ref="A4:P4"/>
    <mergeCell ref="M11:N11"/>
    <mergeCell ref="A14:A15"/>
    <mergeCell ref="B14:B15"/>
    <mergeCell ref="C14:C15"/>
    <mergeCell ref="D14:D15"/>
    <mergeCell ref="E14:E15"/>
    <mergeCell ref="F14:K14"/>
    <mergeCell ref="A36:P36"/>
    <mergeCell ref="A26:P26"/>
    <mergeCell ref="L14:P14"/>
    <mergeCell ref="A16:P16"/>
    <mergeCell ref="A17:P17"/>
    <mergeCell ref="A18:P18"/>
  </mergeCells>
  <phoneticPr fontId="115" type="noConversion"/>
  <conditionalFormatting sqref="C34">
    <cfRule type="expression" priority="3" stopIfTrue="1">
      <formula>#REF!</formula>
    </cfRule>
  </conditionalFormatting>
  <conditionalFormatting sqref="C35">
    <cfRule type="expression" priority="4" stopIfTrue="1">
      <formula>#REF!</formula>
    </cfRule>
  </conditionalFormatting>
  <dataValidations count="1">
    <dataValidation type="list" operator="equal" allowBlank="1" showErrorMessage="1" sqref="D218:D219 D97:D102 D104 D119 D134:D154 D156:D157 D191:D194 D202 D60:D65 D69:D95 D106:D117 D121:D132 D185:D189 D196:D200 D204:D210 D212:D216">
      <formula1>#REF!</formula1>
      <formula2>0</formula2>
    </dataValidation>
  </dataValidations>
  <pageMargins left="0.7" right="0.7" top="0.75" bottom="0.75" header="0.3" footer="0.3"/>
  <pageSetup paperSize="9" scale="56"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249"/>
  <sheetViews>
    <sheetView view="pageBreakPreview" zoomScale="85" zoomScaleNormal="85" zoomScaleSheetLayoutView="85" workbookViewId="0">
      <selection activeCell="O13" sqref="O13"/>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7" width="9.5703125" style="3" customWidth="1"/>
    <col min="8" max="8" width="11" style="3" customWidth="1"/>
    <col min="9" max="9" width="11.28515625" style="3" customWidth="1"/>
    <col min="10" max="10" width="9.5703125" style="3" customWidth="1"/>
    <col min="11" max="11" width="11.28515625" style="3" customWidth="1"/>
    <col min="12" max="16" width="14.85546875" style="3" customWidth="1"/>
    <col min="17" max="22" width="9.140625" style="3"/>
    <col min="23" max="23" width="10.7109375" style="3" bestFit="1" customWidth="1"/>
    <col min="24" max="16384" width="9.140625" style="3"/>
  </cols>
  <sheetData>
    <row r="2" spans="1:16">
      <c r="A2" s="158" t="s">
        <v>958</v>
      </c>
      <c r="B2" s="158"/>
      <c r="C2" s="158"/>
      <c r="D2" s="158"/>
      <c r="E2" s="158"/>
      <c r="F2" s="158"/>
      <c r="G2" s="158"/>
      <c r="H2" s="158"/>
      <c r="I2" s="158"/>
      <c r="J2" s="158"/>
      <c r="K2" s="158"/>
      <c r="L2" s="158"/>
      <c r="M2" s="158"/>
      <c r="N2" s="158"/>
      <c r="O2" s="158"/>
      <c r="P2" s="158"/>
    </row>
    <row r="3" spans="1:16">
      <c r="A3" s="159" t="str">
        <f>KA!C24</f>
        <v>ELT-ST- Esošo elektroapgādes tīklu pārbūve Rīgas un Līvzemes ielās, Salaspilī</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106"/>
      <c r="B5" s="106"/>
      <c r="C5" s="106"/>
      <c r="D5" s="106"/>
      <c r="E5" s="106"/>
      <c r="F5" s="106"/>
      <c r="G5" s="106"/>
      <c r="H5" s="106"/>
      <c r="I5" s="106"/>
      <c r="J5" s="106"/>
      <c r="K5" s="106"/>
      <c r="L5" s="106"/>
      <c r="M5" s="106"/>
      <c r="N5" s="106"/>
      <c r="O5" s="106"/>
      <c r="P5" s="106"/>
    </row>
    <row r="6" spans="1:16">
      <c r="A6" s="3" t="s">
        <v>10</v>
      </c>
      <c r="C6" s="5" t="str">
        <f>KA!C24</f>
        <v>ELT-ST- Esošo elektroapgādes tīklu pārbūve Rīgas un Līvzemes ielās, Salaspilī</v>
      </c>
      <c r="D6" s="5"/>
      <c r="E6" s="5"/>
    </row>
    <row r="7" spans="1:16">
      <c r="A7" s="3" t="s">
        <v>11</v>
      </c>
      <c r="C7" s="5"/>
    </row>
    <row r="8" spans="1:16">
      <c r="A8" s="3" t="s">
        <v>0</v>
      </c>
      <c r="C8" s="5" t="str">
        <f>[1]KT!B11</f>
        <v>Salaspils</v>
      </c>
      <c r="D8" s="4"/>
      <c r="E8" s="4"/>
    </row>
    <row r="9" spans="1:16">
      <c r="A9" s="3" t="s">
        <v>1</v>
      </c>
      <c r="C9" s="5"/>
      <c r="D9" s="4"/>
      <c r="E9" s="4"/>
    </row>
    <row r="11" spans="1:16">
      <c r="A11" s="3" t="s">
        <v>47</v>
      </c>
      <c r="M11" s="160" t="s">
        <v>2</v>
      </c>
      <c r="N11" s="160"/>
      <c r="O11" s="6">
        <f>P239</f>
        <v>0</v>
      </c>
      <c r="P11" s="3" t="s">
        <v>3</v>
      </c>
    </row>
    <row r="12" spans="1:16">
      <c r="E12" s="106"/>
      <c r="N12" s="31" t="s">
        <v>45</v>
      </c>
      <c r="O12" s="3" t="str">
        <f>KT!C28</f>
        <v>2024. gada ____________</v>
      </c>
    </row>
    <row r="13" spans="1:16">
      <c r="E13" s="106"/>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107" t="s">
        <v>6</v>
      </c>
      <c r="G15" s="107" t="s">
        <v>16</v>
      </c>
      <c r="H15" s="107" t="s">
        <v>15</v>
      </c>
      <c r="I15" s="107" t="s">
        <v>17</v>
      </c>
      <c r="J15" s="107" t="s">
        <v>18</v>
      </c>
      <c r="K15" s="107" t="s">
        <v>19</v>
      </c>
      <c r="L15" s="107" t="s">
        <v>7</v>
      </c>
      <c r="M15" s="107" t="s">
        <v>15</v>
      </c>
      <c r="N15" s="107" t="s">
        <v>17</v>
      </c>
      <c r="O15" s="107" t="s">
        <v>18</v>
      </c>
      <c r="P15" s="107" t="s">
        <v>20</v>
      </c>
    </row>
    <row r="16" spans="1:16">
      <c r="A16" s="156" t="s">
        <v>799</v>
      </c>
      <c r="B16" s="156"/>
      <c r="C16" s="156"/>
      <c r="D16" s="156"/>
      <c r="E16" s="156"/>
      <c r="F16" s="156"/>
      <c r="G16" s="156"/>
      <c r="H16" s="156"/>
      <c r="I16" s="156"/>
      <c r="J16" s="156"/>
      <c r="K16" s="156"/>
      <c r="L16" s="156"/>
      <c r="M16" s="156"/>
      <c r="N16" s="156"/>
      <c r="O16" s="156"/>
      <c r="P16" s="157"/>
    </row>
    <row r="17" spans="1:16">
      <c r="A17" s="153" t="s">
        <v>800</v>
      </c>
      <c r="B17" s="153"/>
      <c r="C17" s="153"/>
      <c r="D17" s="153"/>
      <c r="E17" s="153"/>
      <c r="F17" s="153"/>
      <c r="G17" s="153"/>
      <c r="H17" s="153"/>
      <c r="I17" s="153"/>
      <c r="J17" s="153"/>
      <c r="K17" s="153"/>
      <c r="L17" s="153"/>
      <c r="M17" s="153"/>
      <c r="N17" s="153"/>
      <c r="O17" s="153"/>
      <c r="P17" s="154"/>
    </row>
    <row r="18" spans="1:16" ht="31.5">
      <c r="A18" s="40">
        <v>1</v>
      </c>
      <c r="B18" s="42"/>
      <c r="C18" s="44" t="s">
        <v>801</v>
      </c>
      <c r="D18" s="41" t="s">
        <v>802</v>
      </c>
      <c r="E18" s="43">
        <v>40</v>
      </c>
      <c r="F18" s="60"/>
      <c r="G18" s="60"/>
      <c r="H18" s="7"/>
      <c r="I18" s="7"/>
      <c r="J18" s="7"/>
      <c r="K18" s="7">
        <f>SUM(H18:J18)</f>
        <v>0</v>
      </c>
      <c r="L18" s="7">
        <f>ROUND(E18*F18,2)</f>
        <v>0</v>
      </c>
      <c r="M18" s="7">
        <f>ROUND(E18*H18,2)</f>
        <v>0</v>
      </c>
      <c r="N18" s="7">
        <f>ROUND(E18*I18,2)</f>
        <v>0</v>
      </c>
      <c r="O18" s="7">
        <f>ROUND(E18*J18,2)</f>
        <v>0</v>
      </c>
      <c r="P18" s="7">
        <f>SUM(M18:O18)</f>
        <v>0</v>
      </c>
    </row>
    <row r="19" spans="1:16">
      <c r="A19" s="40">
        <v>2</v>
      </c>
      <c r="B19" s="42"/>
      <c r="C19" s="44" t="s">
        <v>803</v>
      </c>
      <c r="D19" s="41" t="s">
        <v>186</v>
      </c>
      <c r="E19" s="43">
        <v>1</v>
      </c>
      <c r="F19" s="60"/>
      <c r="G19" s="60"/>
      <c r="H19" s="7"/>
      <c r="I19" s="7"/>
      <c r="J19" s="7"/>
      <c r="K19" s="7">
        <f t="shared" ref="K19:K82" si="0">SUM(H19:J19)</f>
        <v>0</v>
      </c>
      <c r="L19" s="7">
        <f t="shared" ref="L19:L82" si="1">ROUND(E19*F19,2)</f>
        <v>0</v>
      </c>
      <c r="M19" s="7">
        <f t="shared" ref="M19:M82" si="2">ROUND(E19*H19,2)</f>
        <v>0</v>
      </c>
      <c r="N19" s="7">
        <f t="shared" ref="N19:N82" si="3">ROUND(E19*I19,2)</f>
        <v>0</v>
      </c>
      <c r="O19" s="7">
        <f t="shared" ref="O19:O82" si="4">ROUND(E19*J19,2)</f>
        <v>0</v>
      </c>
      <c r="P19" s="7">
        <f t="shared" ref="P19:P82" si="5">SUM(M19:O19)</f>
        <v>0</v>
      </c>
    </row>
    <row r="20" spans="1:16">
      <c r="A20" s="40">
        <v>3</v>
      </c>
      <c r="B20" s="42"/>
      <c r="C20" s="44" t="s">
        <v>804</v>
      </c>
      <c r="D20" s="41" t="s">
        <v>186</v>
      </c>
      <c r="E20" s="43">
        <v>2</v>
      </c>
      <c r="F20" s="60"/>
      <c r="G20" s="60"/>
      <c r="H20" s="7"/>
      <c r="I20" s="7"/>
      <c r="J20" s="7"/>
      <c r="K20" s="7">
        <f t="shared" si="0"/>
        <v>0</v>
      </c>
      <c r="L20" s="7">
        <f t="shared" si="1"/>
        <v>0</v>
      </c>
      <c r="M20" s="7">
        <f t="shared" si="2"/>
        <v>0</v>
      </c>
      <c r="N20" s="7">
        <f t="shared" si="3"/>
        <v>0</v>
      </c>
      <c r="O20" s="7">
        <f t="shared" si="4"/>
        <v>0</v>
      </c>
      <c r="P20" s="7">
        <f t="shared" si="5"/>
        <v>0</v>
      </c>
    </row>
    <row r="21" spans="1:16">
      <c r="A21" s="40">
        <v>4</v>
      </c>
      <c r="B21" s="42"/>
      <c r="C21" s="44" t="s">
        <v>805</v>
      </c>
      <c r="D21" s="41" t="s">
        <v>806</v>
      </c>
      <c r="E21" s="99">
        <v>1.7999999999999999E-2</v>
      </c>
      <c r="F21" s="60"/>
      <c r="G21" s="60"/>
      <c r="H21" s="7"/>
      <c r="I21" s="7"/>
      <c r="J21" s="7"/>
      <c r="K21" s="7">
        <f t="shared" si="0"/>
        <v>0</v>
      </c>
      <c r="L21" s="7">
        <f t="shared" si="1"/>
        <v>0</v>
      </c>
      <c r="M21" s="7">
        <f t="shared" si="2"/>
        <v>0</v>
      </c>
      <c r="N21" s="7">
        <f t="shared" si="3"/>
        <v>0</v>
      </c>
      <c r="O21" s="7">
        <f t="shared" si="4"/>
        <v>0</v>
      </c>
      <c r="P21" s="7">
        <f t="shared" si="5"/>
        <v>0</v>
      </c>
    </row>
    <row r="22" spans="1:16">
      <c r="A22" s="40">
        <v>5</v>
      </c>
      <c r="B22" s="42"/>
      <c r="C22" s="44" t="s">
        <v>807</v>
      </c>
      <c r="D22" s="41" t="s">
        <v>48</v>
      </c>
      <c r="E22" s="43">
        <v>2</v>
      </c>
      <c r="F22" s="60"/>
      <c r="G22" s="60"/>
      <c r="H22" s="7"/>
      <c r="I22" s="7"/>
      <c r="J22" s="7"/>
      <c r="K22" s="7">
        <f t="shared" si="0"/>
        <v>0</v>
      </c>
      <c r="L22" s="7">
        <f t="shared" si="1"/>
        <v>0</v>
      </c>
      <c r="M22" s="7">
        <f t="shared" si="2"/>
        <v>0</v>
      </c>
      <c r="N22" s="7">
        <f t="shared" si="3"/>
        <v>0</v>
      </c>
      <c r="O22" s="7">
        <f t="shared" si="4"/>
        <v>0</v>
      </c>
      <c r="P22" s="7">
        <f t="shared" si="5"/>
        <v>0</v>
      </c>
    </row>
    <row r="23" spans="1:16">
      <c r="A23" s="163" t="s">
        <v>808</v>
      </c>
      <c r="B23" s="163"/>
      <c r="C23" s="163"/>
      <c r="D23" s="163"/>
      <c r="E23" s="163"/>
      <c r="F23" s="156"/>
      <c r="G23" s="156"/>
      <c r="H23" s="156"/>
      <c r="I23" s="156"/>
      <c r="J23" s="156"/>
      <c r="K23" s="156"/>
      <c r="L23" s="156"/>
      <c r="M23" s="156"/>
      <c r="N23" s="156"/>
      <c r="O23" s="156"/>
      <c r="P23" s="157"/>
    </row>
    <row r="24" spans="1:16" ht="31.5">
      <c r="A24" s="40">
        <v>7</v>
      </c>
      <c r="B24" s="42"/>
      <c r="C24" s="44" t="s">
        <v>809</v>
      </c>
      <c r="D24" s="41" t="s">
        <v>186</v>
      </c>
      <c r="E24" s="43">
        <v>1</v>
      </c>
      <c r="F24" s="60"/>
      <c r="G24" s="60"/>
      <c r="H24" s="7"/>
      <c r="I24" s="7"/>
      <c r="J24" s="7"/>
      <c r="K24" s="7">
        <f t="shared" si="0"/>
        <v>0</v>
      </c>
      <c r="L24" s="7">
        <f t="shared" si="1"/>
        <v>0</v>
      </c>
      <c r="M24" s="7">
        <f t="shared" si="2"/>
        <v>0</v>
      </c>
      <c r="N24" s="7">
        <f t="shared" si="3"/>
        <v>0</v>
      </c>
      <c r="O24" s="7">
        <f t="shared" si="4"/>
        <v>0</v>
      </c>
      <c r="P24" s="7">
        <f t="shared" si="5"/>
        <v>0</v>
      </c>
    </row>
    <row r="25" spans="1:16">
      <c r="A25" s="40">
        <v>8</v>
      </c>
      <c r="B25" s="42"/>
      <c r="C25" s="44" t="s">
        <v>810</v>
      </c>
      <c r="D25" s="41" t="s">
        <v>186</v>
      </c>
      <c r="E25" s="43">
        <v>3</v>
      </c>
      <c r="F25" s="60"/>
      <c r="G25" s="60"/>
      <c r="H25" s="7"/>
      <c r="I25" s="7"/>
      <c r="J25" s="7"/>
      <c r="K25" s="7">
        <f t="shared" si="0"/>
        <v>0</v>
      </c>
      <c r="L25" s="7">
        <f t="shared" si="1"/>
        <v>0</v>
      </c>
      <c r="M25" s="7">
        <f t="shared" si="2"/>
        <v>0</v>
      </c>
      <c r="N25" s="7">
        <f t="shared" si="3"/>
        <v>0</v>
      </c>
      <c r="O25" s="7">
        <f t="shared" si="4"/>
        <v>0</v>
      </c>
      <c r="P25" s="7">
        <f t="shared" si="5"/>
        <v>0</v>
      </c>
    </row>
    <row r="26" spans="1:16">
      <c r="A26" s="40">
        <v>9</v>
      </c>
      <c r="B26" s="42"/>
      <c r="C26" s="44" t="s">
        <v>811</v>
      </c>
      <c r="D26" s="41" t="s">
        <v>186</v>
      </c>
      <c r="E26" s="43">
        <v>3</v>
      </c>
      <c r="F26" s="60"/>
      <c r="G26" s="60"/>
      <c r="H26" s="7"/>
      <c r="I26" s="7"/>
      <c r="J26" s="7"/>
      <c r="K26" s="7">
        <f t="shared" si="0"/>
        <v>0</v>
      </c>
      <c r="L26" s="7">
        <f t="shared" si="1"/>
        <v>0</v>
      </c>
      <c r="M26" s="7">
        <f t="shared" si="2"/>
        <v>0</v>
      </c>
      <c r="N26" s="7">
        <f t="shared" si="3"/>
        <v>0</v>
      </c>
      <c r="O26" s="7">
        <f t="shared" si="4"/>
        <v>0</v>
      </c>
      <c r="P26" s="7">
        <f t="shared" si="5"/>
        <v>0</v>
      </c>
    </row>
    <row r="27" spans="1:16">
      <c r="A27" s="40">
        <v>10</v>
      </c>
      <c r="B27" s="42"/>
      <c r="C27" s="44" t="s">
        <v>812</v>
      </c>
      <c r="D27" s="41" t="s">
        <v>186</v>
      </c>
      <c r="E27" s="43">
        <v>3</v>
      </c>
      <c r="F27" s="60"/>
      <c r="G27" s="60"/>
      <c r="H27" s="7"/>
      <c r="I27" s="7"/>
      <c r="J27" s="7"/>
      <c r="K27" s="7">
        <f t="shared" si="0"/>
        <v>0</v>
      </c>
      <c r="L27" s="7">
        <f t="shared" si="1"/>
        <v>0</v>
      </c>
      <c r="M27" s="7">
        <f t="shared" si="2"/>
        <v>0</v>
      </c>
      <c r="N27" s="7">
        <f t="shared" si="3"/>
        <v>0</v>
      </c>
      <c r="O27" s="7">
        <f t="shared" si="4"/>
        <v>0</v>
      </c>
      <c r="P27" s="7">
        <f t="shared" si="5"/>
        <v>0</v>
      </c>
    </row>
    <row r="28" spans="1:16">
      <c r="A28" s="40">
        <v>11</v>
      </c>
      <c r="B28" s="42"/>
      <c r="C28" s="44" t="s">
        <v>813</v>
      </c>
      <c r="D28" s="41" t="s">
        <v>53</v>
      </c>
      <c r="E28" s="43">
        <v>16</v>
      </c>
      <c r="F28" s="60"/>
      <c r="G28" s="60"/>
      <c r="H28" s="7"/>
      <c r="I28" s="7"/>
      <c r="J28" s="7"/>
      <c r="K28" s="7">
        <f t="shared" si="0"/>
        <v>0</v>
      </c>
      <c r="L28" s="7">
        <f t="shared" si="1"/>
        <v>0</v>
      </c>
      <c r="M28" s="7">
        <f t="shared" si="2"/>
        <v>0</v>
      </c>
      <c r="N28" s="7">
        <f t="shared" si="3"/>
        <v>0</v>
      </c>
      <c r="O28" s="7">
        <f t="shared" si="4"/>
        <v>0</v>
      </c>
      <c r="P28" s="7">
        <f t="shared" si="5"/>
        <v>0</v>
      </c>
    </row>
    <row r="29" spans="1:16">
      <c r="A29" s="40">
        <v>12</v>
      </c>
      <c r="B29" s="42"/>
      <c r="C29" s="44" t="s">
        <v>814</v>
      </c>
      <c r="D29" s="41" t="s">
        <v>53</v>
      </c>
      <c r="E29" s="43">
        <v>18</v>
      </c>
      <c r="F29" s="60"/>
      <c r="G29" s="60"/>
      <c r="H29" s="7"/>
      <c r="I29" s="7"/>
      <c r="J29" s="7"/>
      <c r="K29" s="7">
        <f t="shared" si="0"/>
        <v>0</v>
      </c>
      <c r="L29" s="7">
        <f t="shared" si="1"/>
        <v>0</v>
      </c>
      <c r="M29" s="7">
        <f t="shared" si="2"/>
        <v>0</v>
      </c>
      <c r="N29" s="7">
        <f t="shared" si="3"/>
        <v>0</v>
      </c>
      <c r="O29" s="7">
        <f t="shared" si="4"/>
        <v>0</v>
      </c>
      <c r="P29" s="7">
        <f t="shared" si="5"/>
        <v>0</v>
      </c>
    </row>
    <row r="30" spans="1:16">
      <c r="A30" s="40">
        <v>13</v>
      </c>
      <c r="B30" s="42"/>
      <c r="C30" s="44" t="s">
        <v>815</v>
      </c>
      <c r="D30" s="41" t="s">
        <v>48</v>
      </c>
      <c r="E30" s="43">
        <v>2</v>
      </c>
      <c r="F30" s="60"/>
      <c r="G30" s="60"/>
      <c r="H30" s="7"/>
      <c r="I30" s="7"/>
      <c r="J30" s="7"/>
      <c r="K30" s="7">
        <f t="shared" si="0"/>
        <v>0</v>
      </c>
      <c r="L30" s="7">
        <f t="shared" si="1"/>
        <v>0</v>
      </c>
      <c r="M30" s="7">
        <f t="shared" si="2"/>
        <v>0</v>
      </c>
      <c r="N30" s="7">
        <f t="shared" si="3"/>
        <v>0</v>
      </c>
      <c r="O30" s="7">
        <f t="shared" si="4"/>
        <v>0</v>
      </c>
      <c r="P30" s="7">
        <f t="shared" si="5"/>
        <v>0</v>
      </c>
    </row>
    <row r="31" spans="1:16">
      <c r="A31" s="40">
        <v>14</v>
      </c>
      <c r="B31" s="42"/>
      <c r="C31" s="44" t="s">
        <v>811</v>
      </c>
      <c r="D31" s="41" t="s">
        <v>186</v>
      </c>
      <c r="E31" s="43">
        <v>2</v>
      </c>
      <c r="F31" s="60"/>
      <c r="G31" s="60"/>
      <c r="H31" s="7"/>
      <c r="I31" s="7"/>
      <c r="J31" s="7"/>
      <c r="K31" s="7">
        <f t="shared" si="0"/>
        <v>0</v>
      </c>
      <c r="L31" s="7">
        <f t="shared" si="1"/>
        <v>0</v>
      </c>
      <c r="M31" s="7">
        <f t="shared" si="2"/>
        <v>0</v>
      </c>
      <c r="N31" s="7">
        <f t="shared" si="3"/>
        <v>0</v>
      </c>
      <c r="O31" s="7">
        <f t="shared" si="4"/>
        <v>0</v>
      </c>
      <c r="P31" s="7">
        <f t="shared" si="5"/>
        <v>0</v>
      </c>
    </row>
    <row r="32" spans="1:16">
      <c r="A32" s="40">
        <v>15</v>
      </c>
      <c r="B32" s="42"/>
      <c r="C32" s="44" t="s">
        <v>816</v>
      </c>
      <c r="D32" s="41" t="s">
        <v>186</v>
      </c>
      <c r="E32" s="43">
        <v>2</v>
      </c>
      <c r="F32" s="60"/>
      <c r="G32" s="60"/>
      <c r="H32" s="7"/>
      <c r="I32" s="7"/>
      <c r="J32" s="7"/>
      <c r="K32" s="7">
        <f t="shared" si="0"/>
        <v>0</v>
      </c>
      <c r="L32" s="7">
        <f t="shared" si="1"/>
        <v>0</v>
      </c>
      <c r="M32" s="7">
        <f t="shared" si="2"/>
        <v>0</v>
      </c>
      <c r="N32" s="7">
        <f t="shared" si="3"/>
        <v>0</v>
      </c>
      <c r="O32" s="7">
        <f t="shared" si="4"/>
        <v>0</v>
      </c>
      <c r="P32" s="7">
        <f t="shared" si="5"/>
        <v>0</v>
      </c>
    </row>
    <row r="33" spans="1:16">
      <c r="A33" s="40">
        <v>16</v>
      </c>
      <c r="B33" s="42"/>
      <c r="C33" s="44" t="s">
        <v>817</v>
      </c>
      <c r="D33" s="41" t="s">
        <v>48</v>
      </c>
      <c r="E33" s="43">
        <v>2</v>
      </c>
      <c r="F33" s="60"/>
      <c r="G33" s="60"/>
      <c r="H33" s="7"/>
      <c r="I33" s="7"/>
      <c r="J33" s="7"/>
      <c r="K33" s="7">
        <f t="shared" si="0"/>
        <v>0</v>
      </c>
      <c r="L33" s="7">
        <f t="shared" si="1"/>
        <v>0</v>
      </c>
      <c r="M33" s="7">
        <f t="shared" si="2"/>
        <v>0</v>
      </c>
      <c r="N33" s="7">
        <f t="shared" si="3"/>
        <v>0</v>
      </c>
      <c r="O33" s="7">
        <f t="shared" si="4"/>
        <v>0</v>
      </c>
      <c r="P33" s="7">
        <f t="shared" si="5"/>
        <v>0</v>
      </c>
    </row>
    <row r="34" spans="1:16">
      <c r="A34" s="156" t="s">
        <v>818</v>
      </c>
      <c r="B34" s="156"/>
      <c r="C34" s="156"/>
      <c r="D34" s="156"/>
      <c r="E34" s="156"/>
      <c r="F34" s="156"/>
      <c r="G34" s="156"/>
      <c r="H34" s="156"/>
      <c r="I34" s="156"/>
      <c r="J34" s="156"/>
      <c r="K34" s="156"/>
      <c r="L34" s="156"/>
      <c r="M34" s="156"/>
      <c r="N34" s="156"/>
      <c r="O34" s="156"/>
      <c r="P34" s="157"/>
    </row>
    <row r="35" spans="1:16">
      <c r="A35" s="153" t="s">
        <v>800</v>
      </c>
      <c r="B35" s="153"/>
      <c r="C35" s="153"/>
      <c r="D35" s="153"/>
      <c r="E35" s="153"/>
      <c r="F35" s="153"/>
      <c r="G35" s="153"/>
      <c r="H35" s="153"/>
      <c r="I35" s="153"/>
      <c r="J35" s="153"/>
      <c r="K35" s="153"/>
      <c r="L35" s="153"/>
      <c r="M35" s="153"/>
      <c r="N35" s="153"/>
      <c r="O35" s="153"/>
      <c r="P35" s="154"/>
    </row>
    <row r="36" spans="1:16">
      <c r="A36" s="40">
        <v>19</v>
      </c>
      <c r="B36" s="42"/>
      <c r="C36" s="44" t="s">
        <v>819</v>
      </c>
      <c r="D36" s="41" t="s">
        <v>53</v>
      </c>
      <c r="E36" s="43">
        <v>27</v>
      </c>
      <c r="F36" s="60"/>
      <c r="G36" s="60"/>
      <c r="H36" s="7"/>
      <c r="I36" s="7"/>
      <c r="J36" s="70"/>
      <c r="K36" s="7">
        <f t="shared" si="0"/>
        <v>0</v>
      </c>
      <c r="L36" s="7">
        <f t="shared" si="1"/>
        <v>0</v>
      </c>
      <c r="M36" s="7">
        <f t="shared" si="2"/>
        <v>0</v>
      </c>
      <c r="N36" s="7">
        <f t="shared" si="3"/>
        <v>0</v>
      </c>
      <c r="O36" s="7">
        <f t="shared" si="4"/>
        <v>0</v>
      </c>
      <c r="P36" s="7">
        <f t="shared" si="5"/>
        <v>0</v>
      </c>
    </row>
    <row r="37" spans="1:16">
      <c r="A37" s="40">
        <v>20</v>
      </c>
      <c r="B37" s="42"/>
      <c r="C37" s="44" t="s">
        <v>820</v>
      </c>
      <c r="D37" s="41" t="s">
        <v>294</v>
      </c>
      <c r="E37" s="43">
        <v>5</v>
      </c>
      <c r="F37" s="60"/>
      <c r="G37" s="60"/>
      <c r="H37" s="7"/>
      <c r="I37" s="7"/>
      <c r="J37" s="70"/>
      <c r="K37" s="7">
        <f t="shared" si="0"/>
        <v>0</v>
      </c>
      <c r="L37" s="7">
        <f t="shared" si="1"/>
        <v>0</v>
      </c>
      <c r="M37" s="7">
        <f t="shared" si="2"/>
        <v>0</v>
      </c>
      <c r="N37" s="7">
        <f t="shared" si="3"/>
        <v>0</v>
      </c>
      <c r="O37" s="7">
        <f t="shared" si="4"/>
        <v>0</v>
      </c>
      <c r="P37" s="7">
        <f t="shared" si="5"/>
        <v>0</v>
      </c>
    </row>
    <row r="38" spans="1:16">
      <c r="A38" s="40">
        <v>21</v>
      </c>
      <c r="B38" s="42"/>
      <c r="C38" s="44" t="s">
        <v>821</v>
      </c>
      <c r="D38" s="41" t="s">
        <v>186</v>
      </c>
      <c r="E38" s="43">
        <v>1</v>
      </c>
      <c r="F38" s="60"/>
      <c r="G38" s="60"/>
      <c r="H38" s="7"/>
      <c r="I38" s="7"/>
      <c r="J38" s="70"/>
      <c r="K38" s="7">
        <f t="shared" si="0"/>
        <v>0</v>
      </c>
      <c r="L38" s="7">
        <f t="shared" si="1"/>
        <v>0</v>
      </c>
      <c r="M38" s="7">
        <f t="shared" si="2"/>
        <v>0</v>
      </c>
      <c r="N38" s="7">
        <f t="shared" si="3"/>
        <v>0</v>
      </c>
      <c r="O38" s="7">
        <f t="shared" si="4"/>
        <v>0</v>
      </c>
      <c r="P38" s="7">
        <f t="shared" si="5"/>
        <v>0</v>
      </c>
    </row>
    <row r="39" spans="1:16">
      <c r="A39" s="40">
        <v>22</v>
      </c>
      <c r="B39" s="42"/>
      <c r="C39" s="44" t="s">
        <v>822</v>
      </c>
      <c r="D39" s="41" t="s">
        <v>53</v>
      </c>
      <c r="E39" s="43">
        <v>27</v>
      </c>
      <c r="F39" s="60"/>
      <c r="G39" s="60"/>
      <c r="H39" s="7"/>
      <c r="I39" s="7"/>
      <c r="J39" s="70"/>
      <c r="K39" s="7">
        <f t="shared" si="0"/>
        <v>0</v>
      </c>
      <c r="L39" s="7">
        <f t="shared" si="1"/>
        <v>0</v>
      </c>
      <c r="M39" s="7">
        <f t="shared" si="2"/>
        <v>0</v>
      </c>
      <c r="N39" s="7">
        <f t="shared" si="3"/>
        <v>0</v>
      </c>
      <c r="O39" s="7">
        <f t="shared" si="4"/>
        <v>0</v>
      </c>
      <c r="P39" s="7">
        <f t="shared" si="5"/>
        <v>0</v>
      </c>
    </row>
    <row r="40" spans="1:16">
      <c r="A40" s="40">
        <v>23</v>
      </c>
      <c r="B40" s="42"/>
      <c r="C40" s="44" t="s">
        <v>823</v>
      </c>
      <c r="D40" s="41" t="s">
        <v>186</v>
      </c>
      <c r="E40" s="43">
        <v>4</v>
      </c>
      <c r="F40" s="60"/>
      <c r="G40" s="60"/>
      <c r="H40" s="7"/>
      <c r="I40" s="7"/>
      <c r="J40" s="70"/>
      <c r="K40" s="7">
        <f t="shared" si="0"/>
        <v>0</v>
      </c>
      <c r="L40" s="7">
        <f t="shared" si="1"/>
        <v>0</v>
      </c>
      <c r="M40" s="7">
        <f t="shared" si="2"/>
        <v>0</v>
      </c>
      <c r="N40" s="7">
        <f t="shared" si="3"/>
        <v>0</v>
      </c>
      <c r="O40" s="7">
        <f t="shared" si="4"/>
        <v>0</v>
      </c>
      <c r="P40" s="7">
        <f t="shared" si="5"/>
        <v>0</v>
      </c>
    </row>
    <row r="41" spans="1:16">
      <c r="A41" s="153" t="s">
        <v>824</v>
      </c>
      <c r="B41" s="153"/>
      <c r="C41" s="153"/>
      <c r="D41" s="153"/>
      <c r="E41" s="153"/>
      <c r="F41" s="153"/>
      <c r="G41" s="153"/>
      <c r="H41" s="153"/>
      <c r="I41" s="153"/>
      <c r="J41" s="153"/>
      <c r="K41" s="153"/>
      <c r="L41" s="153"/>
      <c r="M41" s="153"/>
      <c r="N41" s="153"/>
      <c r="O41" s="153"/>
      <c r="P41" s="154"/>
    </row>
    <row r="42" spans="1:16">
      <c r="A42" s="40">
        <v>25</v>
      </c>
      <c r="B42" s="42"/>
      <c r="C42" s="44" t="s">
        <v>825</v>
      </c>
      <c r="D42" s="41" t="s">
        <v>186</v>
      </c>
      <c r="E42" s="43">
        <v>1</v>
      </c>
      <c r="F42" s="60"/>
      <c r="G42" s="60"/>
      <c r="H42" s="7"/>
      <c r="I42" s="70"/>
      <c r="J42" s="7"/>
      <c r="K42" s="7">
        <f t="shared" si="0"/>
        <v>0</v>
      </c>
      <c r="L42" s="7">
        <f t="shared" si="1"/>
        <v>0</v>
      </c>
      <c r="M42" s="7">
        <f t="shared" si="2"/>
        <v>0</v>
      </c>
      <c r="N42" s="7">
        <f t="shared" si="3"/>
        <v>0</v>
      </c>
      <c r="O42" s="7">
        <f t="shared" si="4"/>
        <v>0</v>
      </c>
      <c r="P42" s="7">
        <f t="shared" si="5"/>
        <v>0</v>
      </c>
    </row>
    <row r="43" spans="1:16">
      <c r="A43" s="40">
        <v>26</v>
      </c>
      <c r="B43" s="42"/>
      <c r="C43" s="44" t="s">
        <v>826</v>
      </c>
      <c r="D43" s="41" t="s">
        <v>186</v>
      </c>
      <c r="E43" s="43">
        <v>1</v>
      </c>
      <c r="F43" s="60"/>
      <c r="G43" s="60"/>
      <c r="H43" s="7"/>
      <c r="I43" s="70"/>
      <c r="J43" s="7"/>
      <c r="K43" s="7">
        <f t="shared" si="0"/>
        <v>0</v>
      </c>
      <c r="L43" s="7">
        <f t="shared" si="1"/>
        <v>0</v>
      </c>
      <c r="M43" s="7">
        <f t="shared" si="2"/>
        <v>0</v>
      </c>
      <c r="N43" s="7">
        <f t="shared" si="3"/>
        <v>0</v>
      </c>
      <c r="O43" s="7">
        <f t="shared" si="4"/>
        <v>0</v>
      </c>
      <c r="P43" s="7">
        <f t="shared" si="5"/>
        <v>0</v>
      </c>
    </row>
    <row r="44" spans="1:16">
      <c r="A44" s="40">
        <v>27</v>
      </c>
      <c r="B44" s="42"/>
      <c r="C44" s="44" t="s">
        <v>827</v>
      </c>
      <c r="D44" s="41" t="s">
        <v>186</v>
      </c>
      <c r="E44" s="43">
        <v>1</v>
      </c>
      <c r="F44" s="60"/>
      <c r="G44" s="60"/>
      <c r="H44" s="7"/>
      <c r="I44" s="70"/>
      <c r="J44" s="7"/>
      <c r="K44" s="7">
        <f t="shared" si="0"/>
        <v>0</v>
      </c>
      <c r="L44" s="7">
        <f t="shared" si="1"/>
        <v>0</v>
      </c>
      <c r="M44" s="7">
        <f t="shared" si="2"/>
        <v>0</v>
      </c>
      <c r="N44" s="7">
        <f t="shared" si="3"/>
        <v>0</v>
      </c>
      <c r="O44" s="7">
        <f t="shared" si="4"/>
        <v>0</v>
      </c>
      <c r="P44" s="7">
        <f t="shared" si="5"/>
        <v>0</v>
      </c>
    </row>
    <row r="45" spans="1:16">
      <c r="A45" s="40">
        <v>28</v>
      </c>
      <c r="B45" s="42"/>
      <c r="C45" s="44" t="s">
        <v>828</v>
      </c>
      <c r="D45" s="41" t="s">
        <v>186</v>
      </c>
      <c r="E45" s="43">
        <v>3</v>
      </c>
      <c r="F45" s="60"/>
      <c r="G45" s="60"/>
      <c r="H45" s="7"/>
      <c r="I45" s="70"/>
      <c r="J45" s="7"/>
      <c r="K45" s="7">
        <f t="shared" si="0"/>
        <v>0</v>
      </c>
      <c r="L45" s="7">
        <f t="shared" si="1"/>
        <v>0</v>
      </c>
      <c r="M45" s="7">
        <f t="shared" si="2"/>
        <v>0</v>
      </c>
      <c r="N45" s="7">
        <f t="shared" si="3"/>
        <v>0</v>
      </c>
      <c r="O45" s="7">
        <f t="shared" si="4"/>
        <v>0</v>
      </c>
      <c r="P45" s="7">
        <f t="shared" si="5"/>
        <v>0</v>
      </c>
    </row>
    <row r="46" spans="1:16">
      <c r="A46" s="40">
        <v>29</v>
      </c>
      <c r="B46" s="42"/>
      <c r="C46" s="44" t="s">
        <v>829</v>
      </c>
      <c r="D46" s="41" t="s">
        <v>806</v>
      </c>
      <c r="E46" s="99">
        <v>0.52800000000000002</v>
      </c>
      <c r="F46" s="60"/>
      <c r="G46" s="60"/>
      <c r="H46" s="7"/>
      <c r="I46" s="70"/>
      <c r="J46" s="7"/>
      <c r="K46" s="7">
        <f t="shared" si="0"/>
        <v>0</v>
      </c>
      <c r="L46" s="7">
        <f t="shared" si="1"/>
        <v>0</v>
      </c>
      <c r="M46" s="7">
        <f t="shared" si="2"/>
        <v>0</v>
      </c>
      <c r="N46" s="7">
        <f t="shared" si="3"/>
        <v>0</v>
      </c>
      <c r="O46" s="7">
        <f t="shared" si="4"/>
        <v>0</v>
      </c>
      <c r="P46" s="7">
        <f t="shared" si="5"/>
        <v>0</v>
      </c>
    </row>
    <row r="47" spans="1:16">
      <c r="A47" s="40">
        <v>30</v>
      </c>
      <c r="B47" s="42"/>
      <c r="C47" s="44" t="s">
        <v>830</v>
      </c>
      <c r="D47" s="41" t="s">
        <v>831</v>
      </c>
      <c r="E47" s="43">
        <v>3</v>
      </c>
      <c r="F47" s="60"/>
      <c r="G47" s="60"/>
      <c r="H47" s="7"/>
      <c r="I47" s="70"/>
      <c r="J47" s="7"/>
      <c r="K47" s="7">
        <f t="shared" si="0"/>
        <v>0</v>
      </c>
      <c r="L47" s="7">
        <f t="shared" si="1"/>
        <v>0</v>
      </c>
      <c r="M47" s="7">
        <f t="shared" si="2"/>
        <v>0</v>
      </c>
      <c r="N47" s="7">
        <f t="shared" si="3"/>
        <v>0</v>
      </c>
      <c r="O47" s="7">
        <f t="shared" si="4"/>
        <v>0</v>
      </c>
      <c r="P47" s="7">
        <f t="shared" si="5"/>
        <v>0</v>
      </c>
    </row>
    <row r="48" spans="1:16">
      <c r="A48" s="163" t="s">
        <v>808</v>
      </c>
      <c r="B48" s="163"/>
      <c r="C48" s="163"/>
      <c r="D48" s="163"/>
      <c r="E48" s="163"/>
      <c r="F48" s="156"/>
      <c r="G48" s="156"/>
      <c r="H48" s="156"/>
      <c r="I48" s="156"/>
      <c r="J48" s="156"/>
      <c r="K48" s="156"/>
      <c r="L48" s="156"/>
      <c r="M48" s="156"/>
      <c r="N48" s="156"/>
      <c r="O48" s="156"/>
      <c r="P48" s="157"/>
    </row>
    <row r="49" spans="1:16" ht="63">
      <c r="A49" s="40">
        <v>32</v>
      </c>
      <c r="B49" s="42"/>
      <c r="C49" s="44" t="s">
        <v>832</v>
      </c>
      <c r="D49" s="41" t="s">
        <v>186</v>
      </c>
      <c r="E49" s="43">
        <v>1</v>
      </c>
      <c r="F49" s="60"/>
      <c r="G49" s="60"/>
      <c r="H49" s="7"/>
      <c r="I49" s="70"/>
      <c r="J49" s="7"/>
      <c r="K49" s="7">
        <f t="shared" si="0"/>
        <v>0</v>
      </c>
      <c r="L49" s="7">
        <f t="shared" si="1"/>
        <v>0</v>
      </c>
      <c r="M49" s="7">
        <f t="shared" si="2"/>
        <v>0</v>
      </c>
      <c r="N49" s="7">
        <f t="shared" si="3"/>
        <v>0</v>
      </c>
      <c r="O49" s="7">
        <f t="shared" si="4"/>
        <v>0</v>
      </c>
      <c r="P49" s="7">
        <f t="shared" si="5"/>
        <v>0</v>
      </c>
    </row>
    <row r="50" spans="1:16">
      <c r="A50" s="40">
        <v>33</v>
      </c>
      <c r="B50" s="42"/>
      <c r="C50" s="44" t="s">
        <v>810</v>
      </c>
      <c r="D50" s="41" t="s">
        <v>186</v>
      </c>
      <c r="E50" s="43">
        <v>3</v>
      </c>
      <c r="F50" s="60"/>
      <c r="G50" s="60"/>
      <c r="H50" s="7"/>
      <c r="I50" s="70"/>
      <c r="J50" s="7"/>
      <c r="K50" s="7">
        <f t="shared" si="0"/>
        <v>0</v>
      </c>
      <c r="L50" s="7">
        <f t="shared" si="1"/>
        <v>0</v>
      </c>
      <c r="M50" s="7">
        <f t="shared" si="2"/>
        <v>0</v>
      </c>
      <c r="N50" s="7">
        <f t="shared" si="3"/>
        <v>0</v>
      </c>
      <c r="O50" s="7">
        <f t="shared" si="4"/>
        <v>0</v>
      </c>
      <c r="P50" s="7">
        <f t="shared" si="5"/>
        <v>0</v>
      </c>
    </row>
    <row r="51" spans="1:16" ht="31.5">
      <c r="A51" s="40">
        <v>34</v>
      </c>
      <c r="B51" s="42"/>
      <c r="C51" s="44" t="s">
        <v>833</v>
      </c>
      <c r="D51" s="41" t="s">
        <v>186</v>
      </c>
      <c r="E51" s="43">
        <v>3</v>
      </c>
      <c r="F51" s="60"/>
      <c r="G51" s="60"/>
      <c r="H51" s="7"/>
      <c r="I51" s="70"/>
      <c r="J51" s="7"/>
      <c r="K51" s="7">
        <f t="shared" si="0"/>
        <v>0</v>
      </c>
      <c r="L51" s="7">
        <f t="shared" si="1"/>
        <v>0</v>
      </c>
      <c r="M51" s="7">
        <f t="shared" si="2"/>
        <v>0</v>
      </c>
      <c r="N51" s="7">
        <f t="shared" si="3"/>
        <v>0</v>
      </c>
      <c r="O51" s="7">
        <f t="shared" si="4"/>
        <v>0</v>
      </c>
      <c r="P51" s="7">
        <f t="shared" si="5"/>
        <v>0</v>
      </c>
    </row>
    <row r="52" spans="1:16">
      <c r="A52" s="40">
        <v>35</v>
      </c>
      <c r="B52" s="42"/>
      <c r="C52" s="44" t="s">
        <v>834</v>
      </c>
      <c r="D52" s="41" t="s">
        <v>186</v>
      </c>
      <c r="E52" s="43">
        <v>6</v>
      </c>
      <c r="F52" s="60"/>
      <c r="G52" s="60"/>
      <c r="H52" s="7"/>
      <c r="I52" s="70"/>
      <c r="J52" s="7"/>
      <c r="K52" s="7">
        <f t="shared" si="0"/>
        <v>0</v>
      </c>
      <c r="L52" s="7">
        <f t="shared" si="1"/>
        <v>0</v>
      </c>
      <c r="M52" s="7">
        <f t="shared" si="2"/>
        <v>0</v>
      </c>
      <c r="N52" s="7">
        <f t="shared" si="3"/>
        <v>0</v>
      </c>
      <c r="O52" s="7">
        <f t="shared" si="4"/>
        <v>0</v>
      </c>
      <c r="P52" s="7">
        <f t="shared" si="5"/>
        <v>0</v>
      </c>
    </row>
    <row r="53" spans="1:16">
      <c r="A53" s="40">
        <v>36</v>
      </c>
      <c r="B53" s="42"/>
      <c r="C53" s="44" t="s">
        <v>814</v>
      </c>
      <c r="D53" s="41" t="s">
        <v>53</v>
      </c>
      <c r="E53" s="43">
        <v>6</v>
      </c>
      <c r="F53" s="60"/>
      <c r="G53" s="60"/>
      <c r="H53" s="7"/>
      <c r="I53" s="70"/>
      <c r="J53" s="7"/>
      <c r="K53" s="7">
        <f t="shared" si="0"/>
        <v>0</v>
      </c>
      <c r="L53" s="7">
        <f t="shared" si="1"/>
        <v>0</v>
      </c>
      <c r="M53" s="7">
        <f t="shared" si="2"/>
        <v>0</v>
      </c>
      <c r="N53" s="7">
        <f t="shared" si="3"/>
        <v>0</v>
      </c>
      <c r="O53" s="7">
        <f t="shared" si="4"/>
        <v>0</v>
      </c>
      <c r="P53" s="7">
        <f t="shared" si="5"/>
        <v>0</v>
      </c>
    </row>
    <row r="54" spans="1:16">
      <c r="A54" s="40">
        <v>37</v>
      </c>
      <c r="B54" s="42"/>
      <c r="C54" s="44" t="s">
        <v>813</v>
      </c>
      <c r="D54" s="41" t="s">
        <v>53</v>
      </c>
      <c r="E54" s="43">
        <v>6.6</v>
      </c>
      <c r="F54" s="60"/>
      <c r="G54" s="60"/>
      <c r="H54" s="7"/>
      <c r="I54" s="70"/>
      <c r="J54" s="7"/>
      <c r="K54" s="7">
        <f t="shared" si="0"/>
        <v>0</v>
      </c>
      <c r="L54" s="7">
        <f t="shared" si="1"/>
        <v>0</v>
      </c>
      <c r="M54" s="7">
        <f t="shared" si="2"/>
        <v>0</v>
      </c>
      <c r="N54" s="7">
        <f t="shared" si="3"/>
        <v>0</v>
      </c>
      <c r="O54" s="7">
        <f t="shared" si="4"/>
        <v>0</v>
      </c>
      <c r="P54" s="7">
        <f t="shared" si="5"/>
        <v>0</v>
      </c>
    </row>
    <row r="55" spans="1:16">
      <c r="A55" s="40">
        <v>38</v>
      </c>
      <c r="B55" s="42"/>
      <c r="C55" s="44" t="s">
        <v>835</v>
      </c>
      <c r="D55" s="41" t="s">
        <v>48</v>
      </c>
      <c r="E55" s="43">
        <v>1</v>
      </c>
      <c r="F55" s="60"/>
      <c r="G55" s="60"/>
      <c r="H55" s="7"/>
      <c r="I55" s="70"/>
      <c r="J55" s="7"/>
      <c r="K55" s="7">
        <f t="shared" si="0"/>
        <v>0</v>
      </c>
      <c r="L55" s="7">
        <f t="shared" si="1"/>
        <v>0</v>
      </c>
      <c r="M55" s="7">
        <f t="shared" si="2"/>
        <v>0</v>
      </c>
      <c r="N55" s="7">
        <f t="shared" si="3"/>
        <v>0</v>
      </c>
      <c r="O55" s="7">
        <f t="shared" si="4"/>
        <v>0</v>
      </c>
      <c r="P55" s="7">
        <f t="shared" si="5"/>
        <v>0</v>
      </c>
    </row>
    <row r="56" spans="1:16">
      <c r="A56" s="40">
        <v>39</v>
      </c>
      <c r="B56" s="42"/>
      <c r="C56" s="44" t="s">
        <v>836</v>
      </c>
      <c r="D56" s="41" t="s">
        <v>186</v>
      </c>
      <c r="E56" s="43">
        <v>1</v>
      </c>
      <c r="F56" s="60"/>
      <c r="G56" s="60"/>
      <c r="H56" s="7"/>
      <c r="I56" s="70"/>
      <c r="J56" s="7"/>
      <c r="K56" s="7">
        <f t="shared" si="0"/>
        <v>0</v>
      </c>
      <c r="L56" s="7">
        <f t="shared" si="1"/>
        <v>0</v>
      </c>
      <c r="M56" s="7">
        <f t="shared" si="2"/>
        <v>0</v>
      </c>
      <c r="N56" s="7">
        <f t="shared" si="3"/>
        <v>0</v>
      </c>
      <c r="O56" s="7">
        <f t="shared" si="4"/>
        <v>0</v>
      </c>
      <c r="P56" s="7">
        <f t="shared" si="5"/>
        <v>0</v>
      </c>
    </row>
    <row r="57" spans="1:16" ht="31.5">
      <c r="A57" s="40">
        <v>40</v>
      </c>
      <c r="B57" s="42"/>
      <c r="C57" s="44" t="s">
        <v>837</v>
      </c>
      <c r="D57" s="41" t="s">
        <v>186</v>
      </c>
      <c r="E57" s="43">
        <v>2</v>
      </c>
      <c r="F57" s="60"/>
      <c r="G57" s="60"/>
      <c r="H57" s="7"/>
      <c r="I57" s="70"/>
      <c r="J57" s="7"/>
      <c r="K57" s="7">
        <f t="shared" si="0"/>
        <v>0</v>
      </c>
      <c r="L57" s="7">
        <f t="shared" si="1"/>
        <v>0</v>
      </c>
      <c r="M57" s="7">
        <f t="shared" si="2"/>
        <v>0</v>
      </c>
      <c r="N57" s="7">
        <f t="shared" si="3"/>
        <v>0</v>
      </c>
      <c r="O57" s="7">
        <f t="shared" si="4"/>
        <v>0</v>
      </c>
      <c r="P57" s="7">
        <f t="shared" si="5"/>
        <v>0</v>
      </c>
    </row>
    <row r="58" spans="1:16">
      <c r="A58" s="40">
        <v>41</v>
      </c>
      <c r="B58" s="42"/>
      <c r="C58" s="44" t="s">
        <v>838</v>
      </c>
      <c r="D58" s="41" t="s">
        <v>186</v>
      </c>
      <c r="E58" s="43">
        <v>1</v>
      </c>
      <c r="F58" s="60"/>
      <c r="G58" s="60"/>
      <c r="H58" s="7"/>
      <c r="I58" s="70"/>
      <c r="J58" s="7"/>
      <c r="K58" s="7">
        <f t="shared" si="0"/>
        <v>0</v>
      </c>
      <c r="L58" s="7">
        <f t="shared" si="1"/>
        <v>0</v>
      </c>
      <c r="M58" s="7">
        <f t="shared" si="2"/>
        <v>0</v>
      </c>
      <c r="N58" s="7">
        <f t="shared" si="3"/>
        <v>0</v>
      </c>
      <c r="O58" s="7">
        <f t="shared" si="4"/>
        <v>0</v>
      </c>
      <c r="P58" s="7">
        <f t="shared" si="5"/>
        <v>0</v>
      </c>
    </row>
    <row r="59" spans="1:16">
      <c r="A59" s="40">
        <v>42</v>
      </c>
      <c r="B59" s="42"/>
      <c r="C59" s="44" t="s">
        <v>839</v>
      </c>
      <c r="D59" s="41" t="s">
        <v>186</v>
      </c>
      <c r="E59" s="43">
        <v>1</v>
      </c>
      <c r="F59" s="60"/>
      <c r="G59" s="60"/>
      <c r="H59" s="7"/>
      <c r="I59" s="70"/>
      <c r="J59" s="7"/>
      <c r="K59" s="7">
        <f t="shared" si="0"/>
        <v>0</v>
      </c>
      <c r="L59" s="7">
        <f t="shared" si="1"/>
        <v>0</v>
      </c>
      <c r="M59" s="7">
        <f t="shared" si="2"/>
        <v>0</v>
      </c>
      <c r="N59" s="7">
        <f t="shared" si="3"/>
        <v>0</v>
      </c>
      <c r="O59" s="7">
        <f t="shared" si="4"/>
        <v>0</v>
      </c>
      <c r="P59" s="7">
        <f t="shared" si="5"/>
        <v>0</v>
      </c>
    </row>
    <row r="60" spans="1:16">
      <c r="A60" s="40">
        <v>43</v>
      </c>
      <c r="B60" s="42"/>
      <c r="C60" s="108" t="s">
        <v>840</v>
      </c>
      <c r="D60" s="41" t="s">
        <v>186</v>
      </c>
      <c r="E60" s="43">
        <v>2</v>
      </c>
      <c r="F60" s="60"/>
      <c r="G60" s="60"/>
      <c r="H60" s="7"/>
      <c r="I60" s="70"/>
      <c r="J60" s="7"/>
      <c r="K60" s="7">
        <f t="shared" si="0"/>
        <v>0</v>
      </c>
      <c r="L60" s="7">
        <f t="shared" si="1"/>
        <v>0</v>
      </c>
      <c r="M60" s="7">
        <f t="shared" si="2"/>
        <v>0</v>
      </c>
      <c r="N60" s="7">
        <f t="shared" si="3"/>
        <v>0</v>
      </c>
      <c r="O60" s="7">
        <f t="shared" si="4"/>
        <v>0</v>
      </c>
      <c r="P60" s="7">
        <f t="shared" si="5"/>
        <v>0</v>
      </c>
    </row>
    <row r="61" spans="1:16">
      <c r="A61" s="40">
        <v>44</v>
      </c>
      <c r="B61" s="42"/>
      <c r="C61" s="44" t="s">
        <v>812</v>
      </c>
      <c r="D61" s="41" t="s">
        <v>186</v>
      </c>
      <c r="E61" s="43">
        <v>7</v>
      </c>
      <c r="F61" s="60"/>
      <c r="G61" s="60"/>
      <c r="H61" s="7"/>
      <c r="I61" s="70"/>
      <c r="J61" s="7"/>
      <c r="K61" s="7">
        <f t="shared" si="0"/>
        <v>0</v>
      </c>
      <c r="L61" s="7">
        <f t="shared" si="1"/>
        <v>0</v>
      </c>
      <c r="M61" s="7">
        <f t="shared" si="2"/>
        <v>0</v>
      </c>
      <c r="N61" s="7">
        <f t="shared" si="3"/>
        <v>0</v>
      </c>
      <c r="O61" s="7">
        <f t="shared" si="4"/>
        <v>0</v>
      </c>
      <c r="P61" s="7">
        <f t="shared" si="5"/>
        <v>0</v>
      </c>
    </row>
    <row r="62" spans="1:16">
      <c r="A62" s="40">
        <v>45</v>
      </c>
      <c r="B62" s="42"/>
      <c r="C62" s="44" t="s">
        <v>841</v>
      </c>
      <c r="D62" s="41" t="s">
        <v>186</v>
      </c>
      <c r="E62" s="43">
        <v>1</v>
      </c>
      <c r="F62" s="60"/>
      <c r="G62" s="60"/>
      <c r="H62" s="7"/>
      <c r="I62" s="70"/>
      <c r="J62" s="7"/>
      <c r="K62" s="7">
        <f t="shared" si="0"/>
        <v>0</v>
      </c>
      <c r="L62" s="7">
        <f t="shared" si="1"/>
        <v>0</v>
      </c>
      <c r="M62" s="7">
        <f t="shared" si="2"/>
        <v>0</v>
      </c>
      <c r="N62" s="7">
        <f t="shared" si="3"/>
        <v>0</v>
      </c>
      <c r="O62" s="7">
        <f t="shared" si="4"/>
        <v>0</v>
      </c>
      <c r="P62" s="7">
        <f t="shared" si="5"/>
        <v>0</v>
      </c>
    </row>
    <row r="63" spans="1:16">
      <c r="A63" s="40">
        <v>46</v>
      </c>
      <c r="B63" s="42"/>
      <c r="C63" s="44" t="s">
        <v>842</v>
      </c>
      <c r="D63" s="41" t="s">
        <v>186</v>
      </c>
      <c r="E63" s="43">
        <v>1</v>
      </c>
      <c r="F63" s="60"/>
      <c r="G63" s="60"/>
      <c r="H63" s="7"/>
      <c r="I63" s="70"/>
      <c r="J63" s="7"/>
      <c r="K63" s="7">
        <f t="shared" si="0"/>
        <v>0</v>
      </c>
      <c r="L63" s="7">
        <f t="shared" si="1"/>
        <v>0</v>
      </c>
      <c r="M63" s="7">
        <f t="shared" si="2"/>
        <v>0</v>
      </c>
      <c r="N63" s="7">
        <f t="shared" si="3"/>
        <v>0</v>
      </c>
      <c r="O63" s="7">
        <f t="shared" si="4"/>
        <v>0</v>
      </c>
      <c r="P63" s="7">
        <f t="shared" si="5"/>
        <v>0</v>
      </c>
    </row>
    <row r="64" spans="1:16">
      <c r="A64" s="40">
        <v>47</v>
      </c>
      <c r="B64" s="42"/>
      <c r="C64" s="44" t="s">
        <v>843</v>
      </c>
      <c r="D64" s="41" t="s">
        <v>186</v>
      </c>
      <c r="E64" s="43">
        <v>7</v>
      </c>
      <c r="F64" s="60"/>
      <c r="G64" s="60"/>
      <c r="H64" s="7"/>
      <c r="I64" s="70"/>
      <c r="J64" s="7"/>
      <c r="K64" s="7">
        <f t="shared" si="0"/>
        <v>0</v>
      </c>
      <c r="L64" s="7">
        <f t="shared" si="1"/>
        <v>0</v>
      </c>
      <c r="M64" s="7">
        <f t="shared" si="2"/>
        <v>0</v>
      </c>
      <c r="N64" s="7">
        <f t="shared" si="3"/>
        <v>0</v>
      </c>
      <c r="O64" s="7">
        <f t="shared" si="4"/>
        <v>0</v>
      </c>
      <c r="P64" s="7">
        <f t="shared" si="5"/>
        <v>0</v>
      </c>
    </row>
    <row r="65" spans="1:16">
      <c r="A65" s="40">
        <v>48</v>
      </c>
      <c r="B65" s="42"/>
      <c r="C65" s="44" t="s">
        <v>844</v>
      </c>
      <c r="D65" s="41" t="s">
        <v>186</v>
      </c>
      <c r="E65" s="43">
        <v>2</v>
      </c>
      <c r="F65" s="60"/>
      <c r="G65" s="60"/>
      <c r="H65" s="7"/>
      <c r="I65" s="70"/>
      <c r="J65" s="7"/>
      <c r="K65" s="7">
        <f t="shared" si="0"/>
        <v>0</v>
      </c>
      <c r="L65" s="7">
        <f t="shared" si="1"/>
        <v>0</v>
      </c>
      <c r="M65" s="7">
        <f t="shared" si="2"/>
        <v>0</v>
      </c>
      <c r="N65" s="7">
        <f t="shared" si="3"/>
        <v>0</v>
      </c>
      <c r="O65" s="7">
        <f t="shared" si="4"/>
        <v>0</v>
      </c>
      <c r="P65" s="7">
        <f t="shared" si="5"/>
        <v>0</v>
      </c>
    </row>
    <row r="66" spans="1:16">
      <c r="A66" s="40">
        <v>49</v>
      </c>
      <c r="B66" s="42"/>
      <c r="C66" s="44" t="s">
        <v>845</v>
      </c>
      <c r="D66" s="41" t="s">
        <v>53</v>
      </c>
      <c r="E66" s="43">
        <v>19</v>
      </c>
      <c r="F66" s="60"/>
      <c r="G66" s="60"/>
      <c r="H66" s="7"/>
      <c r="I66" s="70"/>
      <c r="J66" s="7"/>
      <c r="K66" s="7">
        <f t="shared" si="0"/>
        <v>0</v>
      </c>
      <c r="L66" s="7">
        <f t="shared" si="1"/>
        <v>0</v>
      </c>
      <c r="M66" s="7">
        <f t="shared" si="2"/>
        <v>0</v>
      </c>
      <c r="N66" s="7">
        <f t="shared" si="3"/>
        <v>0</v>
      </c>
      <c r="O66" s="7">
        <f t="shared" si="4"/>
        <v>0</v>
      </c>
      <c r="P66" s="7">
        <f t="shared" si="5"/>
        <v>0</v>
      </c>
    </row>
    <row r="67" spans="1:16">
      <c r="A67" s="40">
        <v>50</v>
      </c>
      <c r="B67" s="42"/>
      <c r="C67" s="44" t="s">
        <v>846</v>
      </c>
      <c r="D67" s="41" t="s">
        <v>186</v>
      </c>
      <c r="E67" s="43">
        <v>49</v>
      </c>
      <c r="F67" s="60"/>
      <c r="G67" s="60"/>
      <c r="H67" s="7"/>
      <c r="I67" s="70"/>
      <c r="J67" s="7"/>
      <c r="K67" s="7">
        <f t="shared" si="0"/>
        <v>0</v>
      </c>
      <c r="L67" s="7">
        <f t="shared" si="1"/>
        <v>0</v>
      </c>
      <c r="M67" s="7">
        <f t="shared" si="2"/>
        <v>0</v>
      </c>
      <c r="N67" s="7">
        <f t="shared" si="3"/>
        <v>0</v>
      </c>
      <c r="O67" s="7">
        <f t="shared" si="4"/>
        <v>0</v>
      </c>
      <c r="P67" s="7">
        <f t="shared" si="5"/>
        <v>0</v>
      </c>
    </row>
    <row r="68" spans="1:16" ht="31.5">
      <c r="A68" s="40">
        <v>51</v>
      </c>
      <c r="B68" s="42"/>
      <c r="C68" s="44" t="s">
        <v>847</v>
      </c>
      <c r="D68" s="41" t="s">
        <v>186</v>
      </c>
      <c r="E68" s="43">
        <v>12</v>
      </c>
      <c r="F68" s="60"/>
      <c r="G68" s="60"/>
      <c r="H68" s="7"/>
      <c r="I68" s="70"/>
      <c r="J68" s="7"/>
      <c r="K68" s="7">
        <f t="shared" si="0"/>
        <v>0</v>
      </c>
      <c r="L68" s="7">
        <f t="shared" si="1"/>
        <v>0</v>
      </c>
      <c r="M68" s="7">
        <f t="shared" si="2"/>
        <v>0</v>
      </c>
      <c r="N68" s="7">
        <f t="shared" si="3"/>
        <v>0</v>
      </c>
      <c r="O68" s="7">
        <f t="shared" si="4"/>
        <v>0</v>
      </c>
      <c r="P68" s="7">
        <f t="shared" si="5"/>
        <v>0</v>
      </c>
    </row>
    <row r="69" spans="1:16">
      <c r="A69" s="40">
        <v>52</v>
      </c>
      <c r="B69" s="42"/>
      <c r="C69" s="44" t="s">
        <v>848</v>
      </c>
      <c r="D69" s="41" t="s">
        <v>53</v>
      </c>
      <c r="E69" s="43">
        <v>27</v>
      </c>
      <c r="F69" s="60"/>
      <c r="G69" s="60"/>
      <c r="H69" s="7"/>
      <c r="I69" s="70"/>
      <c r="J69" s="7"/>
      <c r="K69" s="7">
        <f t="shared" si="0"/>
        <v>0</v>
      </c>
      <c r="L69" s="7">
        <f t="shared" si="1"/>
        <v>0</v>
      </c>
      <c r="M69" s="7">
        <f t="shared" si="2"/>
        <v>0</v>
      </c>
      <c r="N69" s="7">
        <f t="shared" si="3"/>
        <v>0</v>
      </c>
      <c r="O69" s="7">
        <f t="shared" si="4"/>
        <v>0</v>
      </c>
      <c r="P69" s="7">
        <f t="shared" si="5"/>
        <v>0</v>
      </c>
    </row>
    <row r="70" spans="1:16" ht="31.5">
      <c r="A70" s="40">
        <v>53</v>
      </c>
      <c r="B70" s="42"/>
      <c r="C70" s="44" t="s">
        <v>849</v>
      </c>
      <c r="D70" s="41" t="s">
        <v>186</v>
      </c>
      <c r="E70" s="43">
        <v>2</v>
      </c>
      <c r="F70" s="60"/>
      <c r="G70" s="60"/>
      <c r="H70" s="7"/>
      <c r="I70" s="70"/>
      <c r="J70" s="7"/>
      <c r="K70" s="7">
        <f t="shared" si="0"/>
        <v>0</v>
      </c>
      <c r="L70" s="7">
        <f t="shared" si="1"/>
        <v>0</v>
      </c>
      <c r="M70" s="7">
        <f t="shared" si="2"/>
        <v>0</v>
      </c>
      <c r="N70" s="7">
        <f t="shared" si="3"/>
        <v>0</v>
      </c>
      <c r="O70" s="7">
        <f t="shared" si="4"/>
        <v>0</v>
      </c>
      <c r="P70" s="7">
        <f t="shared" si="5"/>
        <v>0</v>
      </c>
    </row>
    <row r="71" spans="1:16" ht="47.25">
      <c r="A71" s="40">
        <v>54</v>
      </c>
      <c r="B71" s="42"/>
      <c r="C71" s="44" t="s">
        <v>850</v>
      </c>
      <c r="D71" s="41" t="s">
        <v>186</v>
      </c>
      <c r="E71" s="43">
        <v>6</v>
      </c>
      <c r="F71" s="60"/>
      <c r="G71" s="60"/>
      <c r="H71" s="7"/>
      <c r="I71" s="70"/>
      <c r="J71" s="7"/>
      <c r="K71" s="7">
        <f t="shared" si="0"/>
        <v>0</v>
      </c>
      <c r="L71" s="7">
        <f t="shared" si="1"/>
        <v>0</v>
      </c>
      <c r="M71" s="7">
        <f t="shared" si="2"/>
        <v>0</v>
      </c>
      <c r="N71" s="7">
        <f t="shared" si="3"/>
        <v>0</v>
      </c>
      <c r="O71" s="7">
        <f t="shared" si="4"/>
        <v>0</v>
      </c>
      <c r="P71" s="7">
        <f t="shared" si="5"/>
        <v>0</v>
      </c>
    </row>
    <row r="72" spans="1:16">
      <c r="A72" s="40">
        <v>55</v>
      </c>
      <c r="B72" s="42"/>
      <c r="C72" s="44" t="s">
        <v>851</v>
      </c>
      <c r="D72" s="41" t="s">
        <v>186</v>
      </c>
      <c r="E72" s="43">
        <v>2</v>
      </c>
      <c r="F72" s="60"/>
      <c r="G72" s="60"/>
      <c r="H72" s="7"/>
      <c r="I72" s="70"/>
      <c r="J72" s="7"/>
      <c r="K72" s="7">
        <f t="shared" si="0"/>
        <v>0</v>
      </c>
      <c r="L72" s="7">
        <f t="shared" si="1"/>
        <v>0</v>
      </c>
      <c r="M72" s="7">
        <f t="shared" si="2"/>
        <v>0</v>
      </c>
      <c r="N72" s="7">
        <f t="shared" si="3"/>
        <v>0</v>
      </c>
      <c r="O72" s="7">
        <f t="shared" si="4"/>
        <v>0</v>
      </c>
      <c r="P72" s="7">
        <f t="shared" si="5"/>
        <v>0</v>
      </c>
    </row>
    <row r="73" spans="1:16">
      <c r="A73" s="40">
        <v>56</v>
      </c>
      <c r="B73" s="42"/>
      <c r="C73" s="44" t="s">
        <v>852</v>
      </c>
      <c r="D73" s="41" t="s">
        <v>186</v>
      </c>
      <c r="E73" s="43">
        <v>8</v>
      </c>
      <c r="F73" s="60"/>
      <c r="G73" s="60"/>
      <c r="H73" s="7"/>
      <c r="I73" s="70"/>
      <c r="J73" s="7"/>
      <c r="K73" s="7">
        <f t="shared" si="0"/>
        <v>0</v>
      </c>
      <c r="L73" s="7">
        <f t="shared" si="1"/>
        <v>0</v>
      </c>
      <c r="M73" s="7">
        <f t="shared" si="2"/>
        <v>0</v>
      </c>
      <c r="N73" s="7">
        <f t="shared" si="3"/>
        <v>0</v>
      </c>
      <c r="O73" s="7">
        <f t="shared" si="4"/>
        <v>0</v>
      </c>
      <c r="P73" s="7">
        <f t="shared" si="5"/>
        <v>0</v>
      </c>
    </row>
    <row r="74" spans="1:16">
      <c r="A74" s="40">
        <v>57</v>
      </c>
      <c r="B74" s="42"/>
      <c r="C74" s="44" t="s">
        <v>853</v>
      </c>
      <c r="D74" s="41" t="s">
        <v>186</v>
      </c>
      <c r="E74" s="43">
        <v>4</v>
      </c>
      <c r="F74" s="60"/>
      <c r="G74" s="60"/>
      <c r="H74" s="7"/>
      <c r="I74" s="70"/>
      <c r="J74" s="7"/>
      <c r="K74" s="7">
        <f t="shared" si="0"/>
        <v>0</v>
      </c>
      <c r="L74" s="7">
        <f t="shared" si="1"/>
        <v>0</v>
      </c>
      <c r="M74" s="7">
        <f t="shared" si="2"/>
        <v>0</v>
      </c>
      <c r="N74" s="7">
        <f t="shared" si="3"/>
        <v>0</v>
      </c>
      <c r="O74" s="7">
        <f t="shared" si="4"/>
        <v>0</v>
      </c>
      <c r="P74" s="7">
        <f t="shared" si="5"/>
        <v>0</v>
      </c>
    </row>
    <row r="75" spans="1:16">
      <c r="A75" s="156" t="s">
        <v>818</v>
      </c>
      <c r="B75" s="156"/>
      <c r="C75" s="156"/>
      <c r="D75" s="156"/>
      <c r="E75" s="156"/>
      <c r="F75" s="156"/>
      <c r="G75" s="156"/>
      <c r="H75" s="156"/>
      <c r="I75" s="156"/>
      <c r="J75" s="156"/>
      <c r="K75" s="156"/>
      <c r="L75" s="156"/>
      <c r="M75" s="156"/>
      <c r="N75" s="156"/>
      <c r="O75" s="156"/>
      <c r="P75" s="157"/>
    </row>
    <row r="76" spans="1:16">
      <c r="A76" s="153" t="s">
        <v>800</v>
      </c>
      <c r="B76" s="153"/>
      <c r="C76" s="153"/>
      <c r="D76" s="153"/>
      <c r="E76" s="153"/>
      <c r="F76" s="153"/>
      <c r="G76" s="153"/>
      <c r="H76" s="153"/>
      <c r="I76" s="153"/>
      <c r="J76" s="153"/>
      <c r="K76" s="153"/>
      <c r="L76" s="153"/>
      <c r="M76" s="153"/>
      <c r="N76" s="153"/>
      <c r="O76" s="153"/>
      <c r="P76" s="154"/>
    </row>
    <row r="77" spans="1:16" ht="31.5">
      <c r="A77" s="40">
        <v>60</v>
      </c>
      <c r="B77" s="42"/>
      <c r="C77" s="44" t="s">
        <v>854</v>
      </c>
      <c r="D77" s="41" t="s">
        <v>186</v>
      </c>
      <c r="E77" s="43">
        <v>3</v>
      </c>
      <c r="F77" s="60"/>
      <c r="G77" s="60"/>
      <c r="H77" s="7"/>
      <c r="I77" s="70"/>
      <c r="J77" s="7"/>
      <c r="K77" s="7">
        <f t="shared" si="0"/>
        <v>0</v>
      </c>
      <c r="L77" s="7">
        <f t="shared" si="1"/>
        <v>0</v>
      </c>
      <c r="M77" s="7">
        <f t="shared" si="2"/>
        <v>0</v>
      </c>
      <c r="N77" s="7">
        <f t="shared" si="3"/>
        <v>0</v>
      </c>
      <c r="O77" s="7">
        <f t="shared" si="4"/>
        <v>0</v>
      </c>
      <c r="P77" s="7">
        <f t="shared" si="5"/>
        <v>0</v>
      </c>
    </row>
    <row r="78" spans="1:16" ht="31.5">
      <c r="A78" s="40">
        <v>61</v>
      </c>
      <c r="B78" s="42"/>
      <c r="C78" s="44" t="s">
        <v>855</v>
      </c>
      <c r="D78" s="41" t="s">
        <v>53</v>
      </c>
      <c r="E78" s="43">
        <v>74</v>
      </c>
      <c r="F78" s="60"/>
      <c r="G78" s="60"/>
      <c r="H78" s="7"/>
      <c r="I78" s="70"/>
      <c r="J78" s="7"/>
      <c r="K78" s="7">
        <f t="shared" si="0"/>
        <v>0</v>
      </c>
      <c r="L78" s="7">
        <f t="shared" si="1"/>
        <v>0</v>
      </c>
      <c r="M78" s="7">
        <f t="shared" si="2"/>
        <v>0</v>
      </c>
      <c r="N78" s="7">
        <f t="shared" si="3"/>
        <v>0</v>
      </c>
      <c r="O78" s="7">
        <f t="shared" si="4"/>
        <v>0</v>
      </c>
      <c r="P78" s="7">
        <f t="shared" si="5"/>
        <v>0</v>
      </c>
    </row>
    <row r="79" spans="1:16" ht="31.5">
      <c r="A79" s="40">
        <v>62</v>
      </c>
      <c r="B79" s="42"/>
      <c r="C79" s="44" t="s">
        <v>856</v>
      </c>
      <c r="D79" s="41" t="s">
        <v>53</v>
      </c>
      <c r="E79" s="43">
        <v>22</v>
      </c>
      <c r="F79" s="60"/>
      <c r="G79" s="60"/>
      <c r="H79" s="7"/>
      <c r="I79" s="70"/>
      <c r="J79" s="7"/>
      <c r="K79" s="7">
        <f t="shared" si="0"/>
        <v>0</v>
      </c>
      <c r="L79" s="7">
        <f t="shared" si="1"/>
        <v>0</v>
      </c>
      <c r="M79" s="7">
        <f t="shared" si="2"/>
        <v>0</v>
      </c>
      <c r="N79" s="7">
        <f t="shared" si="3"/>
        <v>0</v>
      </c>
      <c r="O79" s="7">
        <f t="shared" si="4"/>
        <v>0</v>
      </c>
      <c r="P79" s="7">
        <f t="shared" si="5"/>
        <v>0</v>
      </c>
    </row>
    <row r="80" spans="1:16">
      <c r="A80" s="40">
        <v>63</v>
      </c>
      <c r="B80" s="42"/>
      <c r="C80" s="44" t="s">
        <v>857</v>
      </c>
      <c r="D80" s="41" t="s">
        <v>294</v>
      </c>
      <c r="E80" s="43">
        <v>2</v>
      </c>
      <c r="F80" s="60"/>
      <c r="G80" s="60"/>
      <c r="H80" s="7"/>
      <c r="I80" s="70"/>
      <c r="J80" s="7"/>
      <c r="K80" s="7">
        <f t="shared" si="0"/>
        <v>0</v>
      </c>
      <c r="L80" s="7">
        <f t="shared" si="1"/>
        <v>0</v>
      </c>
      <c r="M80" s="7">
        <f t="shared" si="2"/>
        <v>0</v>
      </c>
      <c r="N80" s="7">
        <f t="shared" si="3"/>
        <v>0</v>
      </c>
      <c r="O80" s="7">
        <f t="shared" si="4"/>
        <v>0</v>
      </c>
      <c r="P80" s="7">
        <f t="shared" si="5"/>
        <v>0</v>
      </c>
    </row>
    <row r="81" spans="1:16">
      <c r="A81" s="40">
        <v>64</v>
      </c>
      <c r="B81" s="42"/>
      <c r="C81" s="44" t="s">
        <v>858</v>
      </c>
      <c r="D81" s="41" t="s">
        <v>294</v>
      </c>
      <c r="E81" s="43">
        <v>18</v>
      </c>
      <c r="F81" s="60"/>
      <c r="G81" s="60"/>
      <c r="H81" s="7"/>
      <c r="I81" s="70"/>
      <c r="J81" s="7"/>
      <c r="K81" s="7">
        <f t="shared" si="0"/>
        <v>0</v>
      </c>
      <c r="L81" s="7">
        <f t="shared" si="1"/>
        <v>0</v>
      </c>
      <c r="M81" s="7">
        <f t="shared" si="2"/>
        <v>0</v>
      </c>
      <c r="N81" s="7">
        <f t="shared" si="3"/>
        <v>0</v>
      </c>
      <c r="O81" s="7">
        <f t="shared" si="4"/>
        <v>0</v>
      </c>
      <c r="P81" s="7">
        <f t="shared" si="5"/>
        <v>0</v>
      </c>
    </row>
    <row r="82" spans="1:16" ht="31.5">
      <c r="A82" s="40">
        <v>65</v>
      </c>
      <c r="B82" s="42"/>
      <c r="C82" s="44" t="s">
        <v>859</v>
      </c>
      <c r="D82" s="41" t="s">
        <v>294</v>
      </c>
      <c r="E82" s="43">
        <v>6.5</v>
      </c>
      <c r="F82" s="60"/>
      <c r="G82" s="60"/>
      <c r="H82" s="7"/>
      <c r="I82" s="70"/>
      <c r="J82" s="7"/>
      <c r="K82" s="7">
        <f t="shared" si="0"/>
        <v>0</v>
      </c>
      <c r="L82" s="7">
        <f t="shared" si="1"/>
        <v>0</v>
      </c>
      <c r="M82" s="7">
        <f t="shared" si="2"/>
        <v>0</v>
      </c>
      <c r="N82" s="7">
        <f t="shared" si="3"/>
        <v>0</v>
      </c>
      <c r="O82" s="7">
        <f t="shared" si="4"/>
        <v>0</v>
      </c>
      <c r="P82" s="7">
        <f t="shared" si="5"/>
        <v>0</v>
      </c>
    </row>
    <row r="83" spans="1:16" ht="47.25">
      <c r="A83" s="40">
        <v>66</v>
      </c>
      <c r="B83" s="42"/>
      <c r="C83" s="44" t="s">
        <v>860</v>
      </c>
      <c r="D83" s="41" t="s">
        <v>294</v>
      </c>
      <c r="E83" s="43">
        <v>6.5</v>
      </c>
      <c r="F83" s="60"/>
      <c r="G83" s="60"/>
      <c r="H83" s="7"/>
      <c r="I83" s="70"/>
      <c r="J83" s="7"/>
      <c r="K83" s="7">
        <f t="shared" ref="K83:K147" si="6">SUM(H83:J83)</f>
        <v>0</v>
      </c>
      <c r="L83" s="7">
        <f t="shared" ref="L83:L147" si="7">ROUND(E83*F83,2)</f>
        <v>0</v>
      </c>
      <c r="M83" s="7">
        <f t="shared" ref="M83:M147" si="8">ROUND(E83*H83,2)</f>
        <v>0</v>
      </c>
      <c r="N83" s="7">
        <f t="shared" ref="N83:N147" si="9">ROUND(E83*I83,2)</f>
        <v>0</v>
      </c>
      <c r="O83" s="7">
        <f t="shared" ref="O83:O147" si="10">ROUND(E83*J83,2)</f>
        <v>0</v>
      </c>
      <c r="P83" s="7">
        <f t="shared" ref="P83:P147" si="11">SUM(M83:O83)</f>
        <v>0</v>
      </c>
    </row>
    <row r="84" spans="1:16" ht="31.5">
      <c r="A84" s="40">
        <v>67</v>
      </c>
      <c r="B84" s="42"/>
      <c r="C84" s="44" t="s">
        <v>861</v>
      </c>
      <c r="D84" s="41" t="s">
        <v>294</v>
      </c>
      <c r="E84" s="43">
        <v>46</v>
      </c>
      <c r="F84" s="60"/>
      <c r="G84" s="60"/>
      <c r="H84" s="7"/>
      <c r="I84" s="70"/>
      <c r="J84" s="7"/>
      <c r="K84" s="7">
        <f t="shared" si="6"/>
        <v>0</v>
      </c>
      <c r="L84" s="7">
        <f t="shared" si="7"/>
        <v>0</v>
      </c>
      <c r="M84" s="7">
        <f t="shared" si="8"/>
        <v>0</v>
      </c>
      <c r="N84" s="7">
        <f t="shared" si="9"/>
        <v>0</v>
      </c>
      <c r="O84" s="7">
        <f t="shared" si="10"/>
        <v>0</v>
      </c>
      <c r="P84" s="7">
        <f t="shared" si="11"/>
        <v>0</v>
      </c>
    </row>
    <row r="85" spans="1:16" ht="31.5">
      <c r="A85" s="40">
        <v>68</v>
      </c>
      <c r="B85" s="42"/>
      <c r="C85" s="44" t="s">
        <v>862</v>
      </c>
      <c r="D85" s="41" t="s">
        <v>294</v>
      </c>
      <c r="E85" s="43">
        <v>46</v>
      </c>
      <c r="F85" s="60"/>
      <c r="G85" s="60"/>
      <c r="H85" s="7"/>
      <c r="I85" s="70"/>
      <c r="J85" s="7"/>
      <c r="K85" s="7">
        <f t="shared" si="6"/>
        <v>0</v>
      </c>
      <c r="L85" s="7">
        <f t="shared" si="7"/>
        <v>0</v>
      </c>
      <c r="M85" s="7">
        <f t="shared" si="8"/>
        <v>0</v>
      </c>
      <c r="N85" s="7">
        <f t="shared" si="9"/>
        <v>0</v>
      </c>
      <c r="O85" s="7">
        <f t="shared" si="10"/>
        <v>0</v>
      </c>
      <c r="P85" s="7">
        <f t="shared" si="11"/>
        <v>0</v>
      </c>
    </row>
    <row r="86" spans="1:16">
      <c r="A86" s="40">
        <v>69</v>
      </c>
      <c r="B86" s="42"/>
      <c r="C86" s="44" t="s">
        <v>820</v>
      </c>
      <c r="D86" s="41" t="s">
        <v>294</v>
      </c>
      <c r="E86" s="43">
        <v>21</v>
      </c>
      <c r="F86" s="60"/>
      <c r="G86" s="60"/>
      <c r="H86" s="7"/>
      <c r="I86" s="70"/>
      <c r="J86" s="7"/>
      <c r="K86" s="7">
        <f t="shared" si="6"/>
        <v>0</v>
      </c>
      <c r="L86" s="7">
        <f t="shared" si="7"/>
        <v>0</v>
      </c>
      <c r="M86" s="7">
        <f t="shared" si="8"/>
        <v>0</v>
      </c>
      <c r="N86" s="7">
        <f t="shared" si="9"/>
        <v>0</v>
      </c>
      <c r="O86" s="7">
        <f t="shared" si="10"/>
        <v>0</v>
      </c>
      <c r="P86" s="7">
        <f t="shared" si="11"/>
        <v>0</v>
      </c>
    </row>
    <row r="87" spans="1:16">
      <c r="A87" s="153" t="s">
        <v>824</v>
      </c>
      <c r="B87" s="153"/>
      <c r="C87" s="153"/>
      <c r="D87" s="153"/>
      <c r="E87" s="153"/>
      <c r="F87" s="153"/>
      <c r="G87" s="153"/>
      <c r="H87" s="153"/>
      <c r="I87" s="153"/>
      <c r="J87" s="153"/>
      <c r="K87" s="153"/>
      <c r="L87" s="153"/>
      <c r="M87" s="153"/>
      <c r="N87" s="153"/>
      <c r="O87" s="153"/>
      <c r="P87" s="154"/>
    </row>
    <row r="88" spans="1:16">
      <c r="A88" s="40">
        <v>71</v>
      </c>
      <c r="B88" s="42"/>
      <c r="C88" s="44" t="s">
        <v>863</v>
      </c>
      <c r="D88" s="41" t="s">
        <v>294</v>
      </c>
      <c r="E88" s="43">
        <v>1</v>
      </c>
      <c r="F88" s="60"/>
      <c r="G88" s="60"/>
      <c r="H88" s="7"/>
      <c r="I88" s="70"/>
      <c r="J88" s="7"/>
      <c r="K88" s="7">
        <f t="shared" si="6"/>
        <v>0</v>
      </c>
      <c r="L88" s="7">
        <f t="shared" si="7"/>
        <v>0</v>
      </c>
      <c r="M88" s="7">
        <f t="shared" si="8"/>
        <v>0</v>
      </c>
      <c r="N88" s="7">
        <f t="shared" si="9"/>
        <v>0</v>
      </c>
      <c r="O88" s="7">
        <f t="shared" si="10"/>
        <v>0</v>
      </c>
      <c r="P88" s="7">
        <f t="shared" si="11"/>
        <v>0</v>
      </c>
    </row>
    <row r="89" spans="1:16" ht="47.25">
      <c r="A89" s="40">
        <v>72</v>
      </c>
      <c r="B89" s="42"/>
      <c r="C89" s="44" t="s">
        <v>864</v>
      </c>
      <c r="D89" s="41" t="s">
        <v>294</v>
      </c>
      <c r="E89" s="43">
        <v>6.5</v>
      </c>
      <c r="F89" s="60"/>
      <c r="G89" s="60"/>
      <c r="H89" s="7"/>
      <c r="I89" s="70"/>
      <c r="J89" s="7"/>
      <c r="K89" s="7">
        <f t="shared" si="6"/>
        <v>0</v>
      </c>
      <c r="L89" s="7">
        <f t="shared" si="7"/>
        <v>0</v>
      </c>
      <c r="M89" s="7">
        <f t="shared" si="8"/>
        <v>0</v>
      </c>
      <c r="N89" s="7">
        <f t="shared" si="9"/>
        <v>0</v>
      </c>
      <c r="O89" s="7">
        <f t="shared" si="10"/>
        <v>0</v>
      </c>
      <c r="P89" s="7">
        <f t="shared" si="11"/>
        <v>0</v>
      </c>
    </row>
    <row r="90" spans="1:16" ht="31.5">
      <c r="A90" s="40">
        <v>73</v>
      </c>
      <c r="B90" s="42"/>
      <c r="C90" s="44" t="s">
        <v>865</v>
      </c>
      <c r="D90" s="41" t="s">
        <v>294</v>
      </c>
      <c r="E90" s="43">
        <v>46</v>
      </c>
      <c r="F90" s="60"/>
      <c r="G90" s="60"/>
      <c r="H90" s="7"/>
      <c r="I90" s="70"/>
      <c r="J90" s="7"/>
      <c r="K90" s="7">
        <f t="shared" si="6"/>
        <v>0</v>
      </c>
      <c r="L90" s="7">
        <f t="shared" si="7"/>
        <v>0</v>
      </c>
      <c r="M90" s="7">
        <f t="shared" si="8"/>
        <v>0</v>
      </c>
      <c r="N90" s="7">
        <f t="shared" si="9"/>
        <v>0</v>
      </c>
      <c r="O90" s="7">
        <f t="shared" si="10"/>
        <v>0</v>
      </c>
      <c r="P90" s="7">
        <f t="shared" si="11"/>
        <v>0</v>
      </c>
    </row>
    <row r="91" spans="1:16">
      <c r="A91" s="156" t="s">
        <v>866</v>
      </c>
      <c r="B91" s="156"/>
      <c r="C91" s="156"/>
      <c r="D91" s="156"/>
      <c r="E91" s="156"/>
      <c r="F91" s="156"/>
      <c r="G91" s="156"/>
      <c r="H91" s="156"/>
      <c r="I91" s="156"/>
      <c r="J91" s="156"/>
      <c r="K91" s="156"/>
      <c r="L91" s="156"/>
      <c r="M91" s="156"/>
      <c r="N91" s="156"/>
      <c r="O91" s="156"/>
      <c r="P91" s="157"/>
    </row>
    <row r="92" spans="1:16">
      <c r="A92" s="153" t="s">
        <v>800</v>
      </c>
      <c r="B92" s="153"/>
      <c r="C92" s="153"/>
      <c r="D92" s="153"/>
      <c r="E92" s="153"/>
      <c r="F92" s="153"/>
      <c r="G92" s="153"/>
      <c r="H92" s="153"/>
      <c r="I92" s="153"/>
      <c r="J92" s="153"/>
      <c r="K92" s="153"/>
      <c r="L92" s="153"/>
      <c r="M92" s="153"/>
      <c r="N92" s="153"/>
      <c r="O92" s="153"/>
      <c r="P92" s="154"/>
    </row>
    <row r="93" spans="1:16" ht="31.5">
      <c r="A93" s="40">
        <v>76</v>
      </c>
      <c r="B93" s="42"/>
      <c r="C93" s="44" t="s">
        <v>854</v>
      </c>
      <c r="D93" s="41" t="s">
        <v>186</v>
      </c>
      <c r="E93" s="43">
        <v>14</v>
      </c>
      <c r="F93" s="60"/>
      <c r="G93" s="60"/>
      <c r="H93" s="7"/>
      <c r="I93" s="70"/>
      <c r="J93" s="7"/>
      <c r="K93" s="7">
        <f t="shared" si="6"/>
        <v>0</v>
      </c>
      <c r="L93" s="7">
        <f t="shared" si="7"/>
        <v>0</v>
      </c>
      <c r="M93" s="7">
        <f t="shared" si="8"/>
        <v>0</v>
      </c>
      <c r="N93" s="7">
        <f t="shared" si="9"/>
        <v>0</v>
      </c>
      <c r="O93" s="7">
        <f t="shared" si="10"/>
        <v>0</v>
      </c>
      <c r="P93" s="7">
        <f t="shared" si="11"/>
        <v>0</v>
      </c>
    </row>
    <row r="94" spans="1:16" ht="31.5">
      <c r="A94" s="40">
        <v>77</v>
      </c>
      <c r="B94" s="42"/>
      <c r="C94" s="44" t="s">
        <v>855</v>
      </c>
      <c r="D94" s="41" t="s">
        <v>53</v>
      </c>
      <c r="E94" s="43">
        <v>94</v>
      </c>
      <c r="F94" s="60"/>
      <c r="G94" s="60"/>
      <c r="H94" s="7"/>
      <c r="I94" s="70"/>
      <c r="J94" s="7"/>
      <c r="K94" s="7">
        <f t="shared" si="6"/>
        <v>0</v>
      </c>
      <c r="L94" s="7">
        <f t="shared" si="7"/>
        <v>0</v>
      </c>
      <c r="M94" s="7">
        <f t="shared" si="8"/>
        <v>0</v>
      </c>
      <c r="N94" s="7">
        <f t="shared" si="9"/>
        <v>0</v>
      </c>
      <c r="O94" s="7">
        <f t="shared" si="10"/>
        <v>0</v>
      </c>
      <c r="P94" s="7">
        <f t="shared" si="11"/>
        <v>0</v>
      </c>
    </row>
    <row r="95" spans="1:16" ht="31.5">
      <c r="A95" s="40">
        <v>78</v>
      </c>
      <c r="B95" s="42"/>
      <c r="C95" s="44" t="s">
        <v>856</v>
      </c>
      <c r="D95" s="41" t="s">
        <v>53</v>
      </c>
      <c r="E95" s="43">
        <v>16</v>
      </c>
      <c r="F95" s="60"/>
      <c r="G95" s="60"/>
      <c r="H95" s="7"/>
      <c r="I95" s="70"/>
      <c r="J95" s="7"/>
      <c r="K95" s="7">
        <f t="shared" si="6"/>
        <v>0</v>
      </c>
      <c r="L95" s="7">
        <f t="shared" si="7"/>
        <v>0</v>
      </c>
      <c r="M95" s="7">
        <f t="shared" si="8"/>
        <v>0</v>
      </c>
      <c r="N95" s="7">
        <f t="shared" si="9"/>
        <v>0</v>
      </c>
      <c r="O95" s="7">
        <f t="shared" si="10"/>
        <v>0</v>
      </c>
      <c r="P95" s="7">
        <f t="shared" si="11"/>
        <v>0</v>
      </c>
    </row>
    <row r="96" spans="1:16" ht="31.5">
      <c r="A96" s="40">
        <v>79</v>
      </c>
      <c r="B96" s="42"/>
      <c r="C96" s="44" t="s">
        <v>867</v>
      </c>
      <c r="D96" s="41" t="s">
        <v>53</v>
      </c>
      <c r="E96" s="43">
        <v>27</v>
      </c>
      <c r="F96" s="60"/>
      <c r="G96" s="60"/>
      <c r="H96" s="7"/>
      <c r="I96" s="70"/>
      <c r="J96" s="7"/>
      <c r="K96" s="7">
        <f t="shared" si="6"/>
        <v>0</v>
      </c>
      <c r="L96" s="7">
        <f t="shared" si="7"/>
        <v>0</v>
      </c>
      <c r="M96" s="7">
        <f t="shared" si="8"/>
        <v>0</v>
      </c>
      <c r="N96" s="7">
        <f t="shared" si="9"/>
        <v>0</v>
      </c>
      <c r="O96" s="7">
        <f t="shared" si="10"/>
        <v>0</v>
      </c>
      <c r="P96" s="7">
        <f t="shared" si="11"/>
        <v>0</v>
      </c>
    </row>
    <row r="97" spans="1:16" ht="31.5">
      <c r="A97" s="40">
        <v>80</v>
      </c>
      <c r="B97" s="42"/>
      <c r="C97" s="44" t="s">
        <v>868</v>
      </c>
      <c r="D97" s="41" t="s">
        <v>53</v>
      </c>
      <c r="E97" s="43">
        <v>167</v>
      </c>
      <c r="F97" s="60"/>
      <c r="G97" s="60"/>
      <c r="H97" s="7"/>
      <c r="I97" s="70"/>
      <c r="J97" s="7"/>
      <c r="K97" s="7">
        <f t="shared" si="6"/>
        <v>0</v>
      </c>
      <c r="L97" s="7">
        <f t="shared" si="7"/>
        <v>0</v>
      </c>
      <c r="M97" s="7">
        <f t="shared" si="8"/>
        <v>0</v>
      </c>
      <c r="N97" s="7">
        <f t="shared" si="9"/>
        <v>0</v>
      </c>
      <c r="O97" s="7">
        <f t="shared" si="10"/>
        <v>0</v>
      </c>
      <c r="P97" s="7">
        <f t="shared" si="11"/>
        <v>0</v>
      </c>
    </row>
    <row r="98" spans="1:16" ht="31.5">
      <c r="A98" s="40">
        <v>81</v>
      </c>
      <c r="B98" s="42"/>
      <c r="C98" s="44" t="s">
        <v>869</v>
      </c>
      <c r="D98" s="41" t="s">
        <v>53</v>
      </c>
      <c r="E98" s="43">
        <v>98</v>
      </c>
      <c r="F98" s="60"/>
      <c r="G98" s="60"/>
      <c r="H98" s="7"/>
      <c r="I98" s="70"/>
      <c r="J98" s="7"/>
      <c r="K98" s="7">
        <f t="shared" si="6"/>
        <v>0</v>
      </c>
      <c r="L98" s="7">
        <f t="shared" si="7"/>
        <v>0</v>
      </c>
      <c r="M98" s="7">
        <f t="shared" si="8"/>
        <v>0</v>
      </c>
      <c r="N98" s="7">
        <f t="shared" si="9"/>
        <v>0</v>
      </c>
      <c r="O98" s="7">
        <f t="shared" si="10"/>
        <v>0</v>
      </c>
      <c r="P98" s="7">
        <f t="shared" si="11"/>
        <v>0</v>
      </c>
    </row>
    <row r="99" spans="1:16">
      <c r="A99" s="40">
        <v>82</v>
      </c>
      <c r="B99" s="42"/>
      <c r="C99" s="44" t="s">
        <v>857</v>
      </c>
      <c r="D99" s="41" t="s">
        <v>294</v>
      </c>
      <c r="E99" s="43">
        <v>26</v>
      </c>
      <c r="F99" s="60"/>
      <c r="G99" s="60"/>
      <c r="H99" s="7"/>
      <c r="I99" s="70"/>
      <c r="J99" s="7"/>
      <c r="K99" s="7">
        <f t="shared" si="6"/>
        <v>0</v>
      </c>
      <c r="L99" s="7">
        <f t="shared" si="7"/>
        <v>0</v>
      </c>
      <c r="M99" s="7">
        <f t="shared" si="8"/>
        <v>0</v>
      </c>
      <c r="N99" s="7">
        <f t="shared" si="9"/>
        <v>0</v>
      </c>
      <c r="O99" s="7">
        <f t="shared" si="10"/>
        <v>0</v>
      </c>
      <c r="P99" s="7">
        <f t="shared" si="11"/>
        <v>0</v>
      </c>
    </row>
    <row r="100" spans="1:16">
      <c r="A100" s="40">
        <v>83</v>
      </c>
      <c r="B100" s="42"/>
      <c r="C100" s="44" t="s">
        <v>858</v>
      </c>
      <c r="D100" s="41" t="s">
        <v>294</v>
      </c>
      <c r="E100" s="43">
        <v>10</v>
      </c>
      <c r="F100" s="60"/>
      <c r="G100" s="60"/>
      <c r="H100" s="7"/>
      <c r="I100" s="70"/>
      <c r="J100" s="7"/>
      <c r="K100" s="7">
        <f t="shared" si="6"/>
        <v>0</v>
      </c>
      <c r="L100" s="7">
        <f t="shared" si="7"/>
        <v>0</v>
      </c>
      <c r="M100" s="7">
        <f t="shared" si="8"/>
        <v>0</v>
      </c>
      <c r="N100" s="7">
        <f t="shared" si="9"/>
        <v>0</v>
      </c>
      <c r="O100" s="7">
        <f t="shared" si="10"/>
        <v>0</v>
      </c>
      <c r="P100" s="7">
        <f t="shared" si="11"/>
        <v>0</v>
      </c>
    </row>
    <row r="101" spans="1:16" ht="31.5">
      <c r="A101" s="40">
        <v>84</v>
      </c>
      <c r="B101" s="42"/>
      <c r="C101" s="44" t="s">
        <v>859</v>
      </c>
      <c r="D101" s="41" t="s">
        <v>294</v>
      </c>
      <c r="E101" s="43">
        <v>3</v>
      </c>
      <c r="F101" s="60"/>
      <c r="G101" s="60"/>
      <c r="H101" s="7"/>
      <c r="I101" s="70"/>
      <c r="J101" s="7"/>
      <c r="K101" s="7">
        <f t="shared" ref="K101:K102" si="12">SUM(H101:J101)</f>
        <v>0</v>
      </c>
      <c r="L101" s="7">
        <f t="shared" si="7"/>
        <v>0</v>
      </c>
      <c r="M101" s="7">
        <f t="shared" si="8"/>
        <v>0</v>
      </c>
      <c r="N101" s="7">
        <f t="shared" si="9"/>
        <v>0</v>
      </c>
      <c r="O101" s="7">
        <f t="shared" si="10"/>
        <v>0</v>
      </c>
      <c r="P101" s="7">
        <f t="shared" si="11"/>
        <v>0</v>
      </c>
    </row>
    <row r="102" spans="1:16" ht="47.25">
      <c r="A102" s="40">
        <v>85</v>
      </c>
      <c r="B102" s="42"/>
      <c r="C102" s="44" t="s">
        <v>860</v>
      </c>
      <c r="D102" s="41" t="s">
        <v>294</v>
      </c>
      <c r="E102" s="43">
        <v>3</v>
      </c>
      <c r="F102" s="60"/>
      <c r="G102" s="60"/>
      <c r="H102" s="7"/>
      <c r="I102" s="70"/>
      <c r="J102" s="7"/>
      <c r="K102" s="7">
        <f t="shared" si="12"/>
        <v>0</v>
      </c>
      <c r="L102" s="7">
        <f t="shared" si="7"/>
        <v>0</v>
      </c>
      <c r="M102" s="7">
        <f t="shared" si="8"/>
        <v>0</v>
      </c>
      <c r="N102" s="7">
        <f t="shared" si="9"/>
        <v>0</v>
      </c>
      <c r="O102" s="7">
        <f t="shared" si="10"/>
        <v>0</v>
      </c>
      <c r="P102" s="7">
        <f t="shared" si="11"/>
        <v>0</v>
      </c>
    </row>
    <row r="103" spans="1:16" ht="31.5">
      <c r="A103" s="40">
        <v>86</v>
      </c>
      <c r="B103" s="42"/>
      <c r="C103" s="44" t="s">
        <v>861</v>
      </c>
      <c r="D103" s="41" t="s">
        <v>294</v>
      </c>
      <c r="E103" s="43">
        <v>5</v>
      </c>
      <c r="F103" s="60"/>
      <c r="G103" s="60"/>
      <c r="H103" s="7"/>
      <c r="I103" s="70"/>
      <c r="J103" s="7"/>
      <c r="K103" s="7">
        <f t="shared" si="6"/>
        <v>0</v>
      </c>
      <c r="L103" s="7">
        <f t="shared" si="7"/>
        <v>0</v>
      </c>
      <c r="M103" s="7">
        <f t="shared" si="8"/>
        <v>0</v>
      </c>
      <c r="N103" s="7">
        <f t="shared" si="9"/>
        <v>0</v>
      </c>
      <c r="O103" s="7">
        <f t="shared" si="10"/>
        <v>0</v>
      </c>
      <c r="P103" s="7">
        <f t="shared" si="11"/>
        <v>0</v>
      </c>
    </row>
    <row r="104" spans="1:16" ht="31.5">
      <c r="A104" s="40">
        <v>87</v>
      </c>
      <c r="B104" s="42"/>
      <c r="C104" s="44" t="s">
        <v>862</v>
      </c>
      <c r="D104" s="41" t="s">
        <v>294</v>
      </c>
      <c r="E104" s="43">
        <v>5</v>
      </c>
      <c r="F104" s="60"/>
      <c r="G104" s="60"/>
      <c r="H104" s="7"/>
      <c r="I104" s="70"/>
      <c r="J104" s="7"/>
      <c r="K104" s="7">
        <f t="shared" si="6"/>
        <v>0</v>
      </c>
      <c r="L104" s="7">
        <f t="shared" si="7"/>
        <v>0</v>
      </c>
      <c r="M104" s="7">
        <f t="shared" si="8"/>
        <v>0</v>
      </c>
      <c r="N104" s="7">
        <f t="shared" si="9"/>
        <v>0</v>
      </c>
      <c r="O104" s="7">
        <f t="shared" si="10"/>
        <v>0</v>
      </c>
      <c r="P104" s="7">
        <f t="shared" si="11"/>
        <v>0</v>
      </c>
    </row>
    <row r="105" spans="1:16" ht="31.5">
      <c r="A105" s="40">
        <v>88</v>
      </c>
      <c r="B105" s="42"/>
      <c r="C105" s="44" t="s">
        <v>870</v>
      </c>
      <c r="D105" s="41" t="s">
        <v>294</v>
      </c>
      <c r="E105" s="43">
        <v>9</v>
      </c>
      <c r="F105" s="60"/>
      <c r="G105" s="60"/>
      <c r="H105" s="7"/>
      <c r="I105" s="70"/>
      <c r="J105" s="7"/>
      <c r="K105" s="7">
        <f t="shared" si="6"/>
        <v>0</v>
      </c>
      <c r="L105" s="7">
        <f t="shared" si="7"/>
        <v>0</v>
      </c>
      <c r="M105" s="7">
        <f t="shared" si="8"/>
        <v>0</v>
      </c>
      <c r="N105" s="7">
        <f t="shared" si="9"/>
        <v>0</v>
      </c>
      <c r="O105" s="7">
        <f t="shared" si="10"/>
        <v>0</v>
      </c>
      <c r="P105" s="7">
        <f t="shared" si="11"/>
        <v>0</v>
      </c>
    </row>
    <row r="106" spans="1:16">
      <c r="A106" s="40">
        <v>89</v>
      </c>
      <c r="B106" s="42"/>
      <c r="C106" s="44" t="s">
        <v>820</v>
      </c>
      <c r="D106" s="41" t="s">
        <v>294</v>
      </c>
      <c r="E106" s="43">
        <v>111</v>
      </c>
      <c r="F106" s="60"/>
      <c r="G106" s="60"/>
      <c r="H106" s="7"/>
      <c r="I106" s="70"/>
      <c r="J106" s="7"/>
      <c r="K106" s="7">
        <f t="shared" si="6"/>
        <v>0</v>
      </c>
      <c r="L106" s="7">
        <f t="shared" si="7"/>
        <v>0</v>
      </c>
      <c r="M106" s="7">
        <f t="shared" si="8"/>
        <v>0</v>
      </c>
      <c r="N106" s="7">
        <f t="shared" si="9"/>
        <v>0</v>
      </c>
      <c r="O106" s="7">
        <f t="shared" si="10"/>
        <v>0</v>
      </c>
      <c r="P106" s="7">
        <f t="shared" si="11"/>
        <v>0</v>
      </c>
    </row>
    <row r="107" spans="1:16" ht="31.5">
      <c r="A107" s="40">
        <v>90</v>
      </c>
      <c r="B107" s="42"/>
      <c r="C107" s="44" t="s">
        <v>871</v>
      </c>
      <c r="D107" s="41" t="s">
        <v>53</v>
      </c>
      <c r="E107" s="43">
        <v>80</v>
      </c>
      <c r="F107" s="60"/>
      <c r="G107" s="60"/>
      <c r="H107" s="7"/>
      <c r="I107" s="70"/>
      <c r="J107" s="7"/>
      <c r="K107" s="7">
        <f t="shared" si="6"/>
        <v>0</v>
      </c>
      <c r="L107" s="7">
        <f t="shared" si="7"/>
        <v>0</v>
      </c>
      <c r="M107" s="7">
        <f t="shared" si="8"/>
        <v>0</v>
      </c>
      <c r="N107" s="7">
        <f t="shared" si="9"/>
        <v>0</v>
      </c>
      <c r="O107" s="7">
        <f t="shared" si="10"/>
        <v>0</v>
      </c>
      <c r="P107" s="7">
        <f t="shared" si="11"/>
        <v>0</v>
      </c>
    </row>
    <row r="108" spans="1:16">
      <c r="A108" s="40">
        <v>91</v>
      </c>
      <c r="B108" s="42"/>
      <c r="C108" s="44" t="s">
        <v>872</v>
      </c>
      <c r="D108" s="41" t="s">
        <v>53</v>
      </c>
      <c r="E108" s="43">
        <v>235</v>
      </c>
      <c r="F108" s="60"/>
      <c r="G108" s="60"/>
      <c r="H108" s="7"/>
      <c r="I108" s="70"/>
      <c r="J108" s="7"/>
      <c r="K108" s="7">
        <f t="shared" si="6"/>
        <v>0</v>
      </c>
      <c r="L108" s="7">
        <f t="shared" si="7"/>
        <v>0</v>
      </c>
      <c r="M108" s="7">
        <f t="shared" si="8"/>
        <v>0</v>
      </c>
      <c r="N108" s="7">
        <f t="shared" si="9"/>
        <v>0</v>
      </c>
      <c r="O108" s="7">
        <f t="shared" si="10"/>
        <v>0</v>
      </c>
      <c r="P108" s="7">
        <f t="shared" si="11"/>
        <v>0</v>
      </c>
    </row>
    <row r="109" spans="1:16" ht="31.5">
      <c r="A109" s="40">
        <v>92</v>
      </c>
      <c r="B109" s="42"/>
      <c r="C109" s="44" t="s">
        <v>873</v>
      </c>
      <c r="D109" s="41" t="s">
        <v>603</v>
      </c>
      <c r="E109" s="43">
        <v>2</v>
      </c>
      <c r="F109" s="60"/>
      <c r="G109" s="60"/>
      <c r="H109" s="7"/>
      <c r="I109" s="70"/>
      <c r="J109" s="7"/>
      <c r="K109" s="7">
        <f t="shared" si="6"/>
        <v>0</v>
      </c>
      <c r="L109" s="7">
        <f t="shared" si="7"/>
        <v>0</v>
      </c>
      <c r="M109" s="7">
        <f t="shared" si="8"/>
        <v>0</v>
      </c>
      <c r="N109" s="7">
        <f t="shared" si="9"/>
        <v>0</v>
      </c>
      <c r="O109" s="7">
        <f t="shared" si="10"/>
        <v>0</v>
      </c>
      <c r="P109" s="7">
        <f t="shared" si="11"/>
        <v>0</v>
      </c>
    </row>
    <row r="110" spans="1:16" ht="31.5">
      <c r="A110" s="40">
        <v>93</v>
      </c>
      <c r="B110" s="42"/>
      <c r="C110" s="44" t="s">
        <v>874</v>
      </c>
      <c r="D110" s="41" t="s">
        <v>186</v>
      </c>
      <c r="E110" s="43">
        <v>6</v>
      </c>
      <c r="F110" s="60"/>
      <c r="G110" s="60"/>
      <c r="H110" s="7"/>
      <c r="I110" s="70"/>
      <c r="J110" s="7"/>
      <c r="K110" s="7">
        <f t="shared" si="6"/>
        <v>0</v>
      </c>
      <c r="L110" s="7">
        <f t="shared" si="7"/>
        <v>0</v>
      </c>
      <c r="M110" s="7">
        <f t="shared" si="8"/>
        <v>0</v>
      </c>
      <c r="N110" s="7">
        <f t="shared" si="9"/>
        <v>0</v>
      </c>
      <c r="O110" s="7">
        <f t="shared" si="10"/>
        <v>0</v>
      </c>
      <c r="P110" s="7">
        <f t="shared" si="11"/>
        <v>0</v>
      </c>
    </row>
    <row r="111" spans="1:16">
      <c r="A111" s="40">
        <v>94</v>
      </c>
      <c r="B111" s="42"/>
      <c r="C111" s="44" t="s">
        <v>875</v>
      </c>
      <c r="D111" s="41" t="s">
        <v>186</v>
      </c>
      <c r="E111" s="43">
        <v>6</v>
      </c>
      <c r="F111" s="60"/>
      <c r="G111" s="60"/>
      <c r="H111" s="7"/>
      <c r="I111" s="70"/>
      <c r="J111" s="7"/>
      <c r="K111" s="7">
        <f t="shared" si="6"/>
        <v>0</v>
      </c>
      <c r="L111" s="7">
        <f t="shared" si="7"/>
        <v>0</v>
      </c>
      <c r="M111" s="7">
        <f t="shared" si="8"/>
        <v>0</v>
      </c>
      <c r="N111" s="7">
        <f t="shared" si="9"/>
        <v>0</v>
      </c>
      <c r="O111" s="7">
        <f t="shared" si="10"/>
        <v>0</v>
      </c>
      <c r="P111" s="7">
        <f t="shared" si="11"/>
        <v>0</v>
      </c>
    </row>
    <row r="112" spans="1:16">
      <c r="A112" s="153" t="s">
        <v>824</v>
      </c>
      <c r="B112" s="153"/>
      <c r="C112" s="153"/>
      <c r="D112" s="153"/>
      <c r="E112" s="153"/>
      <c r="F112" s="153"/>
      <c r="G112" s="153"/>
      <c r="H112" s="153"/>
      <c r="I112" s="153"/>
      <c r="J112" s="153"/>
      <c r="K112" s="153"/>
      <c r="L112" s="153"/>
      <c r="M112" s="153"/>
      <c r="N112" s="153"/>
      <c r="O112" s="153"/>
      <c r="P112" s="154"/>
    </row>
    <row r="113" spans="1:16">
      <c r="A113" s="40">
        <v>96</v>
      </c>
      <c r="B113" s="42"/>
      <c r="C113" s="44" t="s">
        <v>863</v>
      </c>
      <c r="D113" s="41" t="s">
        <v>294</v>
      </c>
      <c r="E113" s="43">
        <v>14</v>
      </c>
      <c r="F113" s="60"/>
      <c r="G113" s="60"/>
      <c r="H113" s="7"/>
      <c r="I113" s="70"/>
      <c r="J113" s="7"/>
      <c r="K113" s="7">
        <f t="shared" si="6"/>
        <v>0</v>
      </c>
      <c r="L113" s="7">
        <f t="shared" si="7"/>
        <v>0</v>
      </c>
      <c r="M113" s="7">
        <f t="shared" si="8"/>
        <v>0</v>
      </c>
      <c r="N113" s="7">
        <f t="shared" si="9"/>
        <v>0</v>
      </c>
      <c r="O113" s="7">
        <f t="shared" si="10"/>
        <v>0</v>
      </c>
      <c r="P113" s="7">
        <f t="shared" si="11"/>
        <v>0</v>
      </c>
    </row>
    <row r="114" spans="1:16" ht="47.25">
      <c r="A114" s="40">
        <v>97</v>
      </c>
      <c r="B114" s="42"/>
      <c r="C114" s="44" t="s">
        <v>864</v>
      </c>
      <c r="D114" s="41" t="s">
        <v>294</v>
      </c>
      <c r="E114" s="43">
        <v>3</v>
      </c>
      <c r="F114" s="60"/>
      <c r="G114" s="60"/>
      <c r="H114" s="7"/>
      <c r="I114" s="70"/>
      <c r="J114" s="7"/>
      <c r="K114" s="7">
        <f t="shared" si="6"/>
        <v>0</v>
      </c>
      <c r="L114" s="7">
        <f t="shared" si="7"/>
        <v>0</v>
      </c>
      <c r="M114" s="7">
        <f t="shared" si="8"/>
        <v>0</v>
      </c>
      <c r="N114" s="7">
        <f t="shared" si="9"/>
        <v>0</v>
      </c>
      <c r="O114" s="7">
        <f t="shared" si="10"/>
        <v>0</v>
      </c>
      <c r="P114" s="7">
        <f t="shared" si="11"/>
        <v>0</v>
      </c>
    </row>
    <row r="115" spans="1:16" ht="31.5">
      <c r="A115" s="40">
        <v>98</v>
      </c>
      <c r="B115" s="42"/>
      <c r="C115" s="44" t="s">
        <v>865</v>
      </c>
      <c r="D115" s="41" t="s">
        <v>294</v>
      </c>
      <c r="E115" s="43">
        <v>5</v>
      </c>
      <c r="F115" s="60"/>
      <c r="G115" s="60"/>
      <c r="H115" s="7"/>
      <c r="I115" s="70"/>
      <c r="J115" s="7"/>
      <c r="K115" s="7">
        <f t="shared" si="6"/>
        <v>0</v>
      </c>
      <c r="L115" s="7">
        <f t="shared" si="7"/>
        <v>0</v>
      </c>
      <c r="M115" s="7">
        <f t="shared" si="8"/>
        <v>0</v>
      </c>
      <c r="N115" s="7">
        <f t="shared" si="9"/>
        <v>0</v>
      </c>
      <c r="O115" s="7">
        <f t="shared" si="10"/>
        <v>0</v>
      </c>
      <c r="P115" s="7">
        <f t="shared" si="11"/>
        <v>0</v>
      </c>
    </row>
    <row r="116" spans="1:16" ht="31.5">
      <c r="A116" s="40">
        <v>99</v>
      </c>
      <c r="B116" s="42"/>
      <c r="C116" s="44" t="s">
        <v>876</v>
      </c>
      <c r="D116" s="41" t="s">
        <v>294</v>
      </c>
      <c r="E116" s="43">
        <v>9</v>
      </c>
      <c r="F116" s="60"/>
      <c r="G116" s="60"/>
      <c r="H116" s="7"/>
      <c r="I116" s="70"/>
      <c r="J116" s="7"/>
      <c r="K116" s="7">
        <f t="shared" si="6"/>
        <v>0</v>
      </c>
      <c r="L116" s="7">
        <f t="shared" si="7"/>
        <v>0</v>
      </c>
      <c r="M116" s="7">
        <f t="shared" si="8"/>
        <v>0</v>
      </c>
      <c r="N116" s="7">
        <f t="shared" si="9"/>
        <v>0</v>
      </c>
      <c r="O116" s="7">
        <f t="shared" si="10"/>
        <v>0</v>
      </c>
      <c r="P116" s="7">
        <f t="shared" si="11"/>
        <v>0</v>
      </c>
    </row>
    <row r="117" spans="1:16">
      <c r="A117" s="163" t="s">
        <v>808</v>
      </c>
      <c r="B117" s="163"/>
      <c r="C117" s="163"/>
      <c r="D117" s="163"/>
      <c r="E117" s="163"/>
      <c r="F117" s="156"/>
      <c r="G117" s="156"/>
      <c r="H117" s="156"/>
      <c r="I117" s="156"/>
      <c r="J117" s="156"/>
      <c r="K117" s="156"/>
      <c r="L117" s="156"/>
      <c r="M117" s="156"/>
      <c r="N117" s="156"/>
      <c r="O117" s="156"/>
      <c r="P117" s="157"/>
    </row>
    <row r="118" spans="1:16" ht="31.5">
      <c r="A118" s="40">
        <v>101</v>
      </c>
      <c r="B118" s="42"/>
      <c r="C118" s="44" t="s">
        <v>877</v>
      </c>
      <c r="D118" s="41" t="s">
        <v>53</v>
      </c>
      <c r="E118" s="43">
        <v>337</v>
      </c>
      <c r="F118" s="60"/>
      <c r="G118" s="60"/>
      <c r="H118" s="7"/>
      <c r="I118" s="70"/>
      <c r="J118" s="7"/>
      <c r="K118" s="7">
        <f t="shared" si="6"/>
        <v>0</v>
      </c>
      <c r="L118" s="7">
        <f t="shared" si="7"/>
        <v>0</v>
      </c>
      <c r="M118" s="7">
        <f t="shared" si="8"/>
        <v>0</v>
      </c>
      <c r="N118" s="7">
        <f t="shared" si="9"/>
        <v>0</v>
      </c>
      <c r="O118" s="7">
        <f t="shared" si="10"/>
        <v>0</v>
      </c>
      <c r="P118" s="7">
        <f t="shared" si="11"/>
        <v>0</v>
      </c>
    </row>
    <row r="119" spans="1:16" ht="31.5">
      <c r="A119" s="40">
        <v>102</v>
      </c>
      <c r="B119" s="42"/>
      <c r="C119" s="44" t="s">
        <v>878</v>
      </c>
      <c r="D119" s="41" t="s">
        <v>48</v>
      </c>
      <c r="E119" s="43">
        <v>2</v>
      </c>
      <c r="F119" s="60"/>
      <c r="G119" s="60"/>
      <c r="H119" s="7"/>
      <c r="I119" s="70"/>
      <c r="J119" s="7"/>
      <c r="K119" s="7">
        <f t="shared" si="6"/>
        <v>0</v>
      </c>
      <c r="L119" s="7">
        <f t="shared" si="7"/>
        <v>0</v>
      </c>
      <c r="M119" s="7">
        <f t="shared" si="8"/>
        <v>0</v>
      </c>
      <c r="N119" s="7">
        <f t="shared" si="9"/>
        <v>0</v>
      </c>
      <c r="O119" s="7">
        <f t="shared" si="10"/>
        <v>0</v>
      </c>
      <c r="P119" s="7">
        <f t="shared" si="11"/>
        <v>0</v>
      </c>
    </row>
    <row r="120" spans="1:16">
      <c r="A120" s="40">
        <v>103</v>
      </c>
      <c r="B120" s="42"/>
      <c r="C120" s="44" t="s">
        <v>879</v>
      </c>
      <c r="D120" s="41" t="s">
        <v>53</v>
      </c>
      <c r="E120" s="43">
        <v>80</v>
      </c>
      <c r="F120" s="60"/>
      <c r="G120" s="60"/>
      <c r="H120" s="7"/>
      <c r="I120" s="70"/>
      <c r="J120" s="7"/>
      <c r="K120" s="7">
        <f t="shared" si="6"/>
        <v>0</v>
      </c>
      <c r="L120" s="7">
        <f t="shared" si="7"/>
        <v>0</v>
      </c>
      <c r="M120" s="7">
        <f t="shared" si="8"/>
        <v>0</v>
      </c>
      <c r="N120" s="7">
        <f t="shared" si="9"/>
        <v>0</v>
      </c>
      <c r="O120" s="7">
        <f t="shared" si="10"/>
        <v>0</v>
      </c>
      <c r="P120" s="7">
        <f t="shared" si="11"/>
        <v>0</v>
      </c>
    </row>
    <row r="121" spans="1:16">
      <c r="A121" s="40">
        <v>104</v>
      </c>
      <c r="B121" s="42"/>
      <c r="C121" s="44" t="s">
        <v>880</v>
      </c>
      <c r="D121" s="41" t="s">
        <v>186</v>
      </c>
      <c r="E121" s="43">
        <v>2</v>
      </c>
      <c r="F121" s="60"/>
      <c r="G121" s="60"/>
      <c r="H121" s="7"/>
      <c r="I121" s="70"/>
      <c r="J121" s="7"/>
      <c r="K121" s="7">
        <f t="shared" si="6"/>
        <v>0</v>
      </c>
      <c r="L121" s="7">
        <f t="shared" si="7"/>
        <v>0</v>
      </c>
      <c r="M121" s="7">
        <f t="shared" si="8"/>
        <v>0</v>
      </c>
      <c r="N121" s="7">
        <f t="shared" si="9"/>
        <v>0</v>
      </c>
      <c r="O121" s="7">
        <f t="shared" si="10"/>
        <v>0</v>
      </c>
      <c r="P121" s="7">
        <f t="shared" si="11"/>
        <v>0</v>
      </c>
    </row>
    <row r="122" spans="1:16">
      <c r="A122" s="40">
        <v>105</v>
      </c>
      <c r="B122" s="42"/>
      <c r="C122" s="44" t="s">
        <v>881</v>
      </c>
      <c r="D122" s="41" t="s">
        <v>53</v>
      </c>
      <c r="E122" s="43">
        <v>100</v>
      </c>
      <c r="F122" s="60"/>
      <c r="G122" s="60"/>
      <c r="H122" s="7"/>
      <c r="I122" s="70"/>
      <c r="J122" s="7"/>
      <c r="K122" s="7">
        <f t="shared" si="6"/>
        <v>0</v>
      </c>
      <c r="L122" s="7">
        <f t="shared" si="7"/>
        <v>0</v>
      </c>
      <c r="M122" s="7">
        <f t="shared" si="8"/>
        <v>0</v>
      </c>
      <c r="N122" s="7">
        <f t="shared" si="9"/>
        <v>0</v>
      </c>
      <c r="O122" s="7">
        <f t="shared" si="10"/>
        <v>0</v>
      </c>
      <c r="P122" s="7">
        <f t="shared" si="11"/>
        <v>0</v>
      </c>
    </row>
    <row r="123" spans="1:16">
      <c r="A123" s="40">
        <v>106</v>
      </c>
      <c r="B123" s="42"/>
      <c r="C123" s="44" t="s">
        <v>882</v>
      </c>
      <c r="D123" s="41" t="s">
        <v>53</v>
      </c>
      <c r="E123" s="43">
        <v>67</v>
      </c>
      <c r="F123" s="60"/>
      <c r="G123" s="60"/>
      <c r="H123" s="7"/>
      <c r="I123" s="70"/>
      <c r="J123" s="7"/>
      <c r="K123" s="7">
        <f t="shared" si="6"/>
        <v>0</v>
      </c>
      <c r="L123" s="7">
        <f t="shared" si="7"/>
        <v>0</v>
      </c>
      <c r="M123" s="7">
        <f t="shared" si="8"/>
        <v>0</v>
      </c>
      <c r="N123" s="7">
        <f t="shared" si="9"/>
        <v>0</v>
      </c>
      <c r="O123" s="7">
        <f t="shared" si="10"/>
        <v>0</v>
      </c>
      <c r="P123" s="7">
        <f t="shared" si="11"/>
        <v>0</v>
      </c>
    </row>
    <row r="124" spans="1:16">
      <c r="A124" s="40">
        <v>107</v>
      </c>
      <c r="B124" s="42"/>
      <c r="C124" s="44" t="s">
        <v>883</v>
      </c>
      <c r="D124" s="41" t="s">
        <v>53</v>
      </c>
      <c r="E124" s="43">
        <v>30</v>
      </c>
      <c r="F124" s="60"/>
      <c r="G124" s="60"/>
      <c r="H124" s="7"/>
      <c r="I124" s="70"/>
      <c r="J124" s="7"/>
      <c r="K124" s="7">
        <f t="shared" si="6"/>
        <v>0</v>
      </c>
      <c r="L124" s="7">
        <f t="shared" si="7"/>
        <v>0</v>
      </c>
      <c r="M124" s="7">
        <f t="shared" si="8"/>
        <v>0</v>
      </c>
      <c r="N124" s="7">
        <f t="shared" si="9"/>
        <v>0</v>
      </c>
      <c r="O124" s="7">
        <f t="shared" si="10"/>
        <v>0</v>
      </c>
      <c r="P124" s="7">
        <f t="shared" si="11"/>
        <v>0</v>
      </c>
    </row>
    <row r="125" spans="1:16">
      <c r="A125" s="40">
        <v>108</v>
      </c>
      <c r="B125" s="42"/>
      <c r="C125" s="44" t="s">
        <v>884</v>
      </c>
      <c r="D125" s="41" t="s">
        <v>53</v>
      </c>
      <c r="E125" s="43">
        <v>68</v>
      </c>
      <c r="F125" s="60"/>
      <c r="G125" s="60"/>
      <c r="H125" s="7"/>
      <c r="I125" s="70"/>
      <c r="J125" s="7"/>
      <c r="K125" s="7">
        <f t="shared" si="6"/>
        <v>0</v>
      </c>
      <c r="L125" s="7">
        <f t="shared" si="7"/>
        <v>0</v>
      </c>
      <c r="M125" s="7">
        <f t="shared" si="8"/>
        <v>0</v>
      </c>
      <c r="N125" s="7">
        <f t="shared" si="9"/>
        <v>0</v>
      </c>
      <c r="O125" s="7">
        <f t="shared" si="10"/>
        <v>0</v>
      </c>
      <c r="P125" s="7">
        <f t="shared" si="11"/>
        <v>0</v>
      </c>
    </row>
    <row r="126" spans="1:16">
      <c r="A126" s="40">
        <v>109</v>
      </c>
      <c r="B126" s="42"/>
      <c r="C126" s="44" t="s">
        <v>885</v>
      </c>
      <c r="D126" s="41" t="s">
        <v>53</v>
      </c>
      <c r="E126" s="43">
        <v>247</v>
      </c>
      <c r="F126" s="60"/>
      <c r="G126" s="60"/>
      <c r="H126" s="7"/>
      <c r="I126" s="70"/>
      <c r="J126" s="7"/>
      <c r="K126" s="7">
        <f t="shared" si="6"/>
        <v>0</v>
      </c>
      <c r="L126" s="7">
        <f t="shared" si="7"/>
        <v>0</v>
      </c>
      <c r="M126" s="7">
        <f t="shared" si="8"/>
        <v>0</v>
      </c>
      <c r="N126" s="7">
        <f t="shared" si="9"/>
        <v>0</v>
      </c>
      <c r="O126" s="7">
        <f t="shared" si="10"/>
        <v>0</v>
      </c>
      <c r="P126" s="7">
        <f t="shared" si="11"/>
        <v>0</v>
      </c>
    </row>
    <row r="127" spans="1:16">
      <c r="A127" s="40">
        <v>110</v>
      </c>
      <c r="B127" s="42"/>
      <c r="C127" s="44" t="s">
        <v>886</v>
      </c>
      <c r="D127" s="41" t="s">
        <v>186</v>
      </c>
      <c r="E127" s="43">
        <v>6</v>
      </c>
      <c r="F127" s="60"/>
      <c r="G127" s="60"/>
      <c r="H127" s="7"/>
      <c r="I127" s="70"/>
      <c r="J127" s="7"/>
      <c r="K127" s="7">
        <f t="shared" si="6"/>
        <v>0</v>
      </c>
      <c r="L127" s="7">
        <f t="shared" si="7"/>
        <v>0</v>
      </c>
      <c r="M127" s="7">
        <f t="shared" si="8"/>
        <v>0</v>
      </c>
      <c r="N127" s="7">
        <f t="shared" si="9"/>
        <v>0</v>
      </c>
      <c r="O127" s="7">
        <f t="shared" si="10"/>
        <v>0</v>
      </c>
      <c r="P127" s="7">
        <f t="shared" si="11"/>
        <v>0</v>
      </c>
    </row>
    <row r="128" spans="1:16">
      <c r="A128" s="40">
        <v>111</v>
      </c>
      <c r="B128" s="42"/>
      <c r="C128" s="44" t="s">
        <v>887</v>
      </c>
      <c r="D128" s="41" t="s">
        <v>48</v>
      </c>
      <c r="E128" s="43">
        <v>6</v>
      </c>
      <c r="F128" s="60"/>
      <c r="G128" s="60"/>
      <c r="H128" s="7"/>
      <c r="I128" s="70"/>
      <c r="J128" s="7"/>
      <c r="K128" s="7">
        <f t="shared" si="6"/>
        <v>0</v>
      </c>
      <c r="L128" s="7">
        <f t="shared" si="7"/>
        <v>0</v>
      </c>
      <c r="M128" s="7">
        <f t="shared" si="8"/>
        <v>0</v>
      </c>
      <c r="N128" s="7">
        <f t="shared" si="9"/>
        <v>0</v>
      </c>
      <c r="O128" s="7">
        <f t="shared" si="10"/>
        <v>0</v>
      </c>
      <c r="P128" s="7">
        <f t="shared" si="11"/>
        <v>0</v>
      </c>
    </row>
    <row r="129" spans="1:16">
      <c r="A129" s="40">
        <v>112</v>
      </c>
      <c r="B129" s="42"/>
      <c r="C129" s="44" t="s">
        <v>834</v>
      </c>
      <c r="D129" s="41" t="s">
        <v>186</v>
      </c>
      <c r="E129" s="43">
        <v>6</v>
      </c>
      <c r="F129" s="60"/>
      <c r="G129" s="60"/>
      <c r="H129" s="7"/>
      <c r="I129" s="70"/>
      <c r="J129" s="7"/>
      <c r="K129" s="7">
        <f t="shared" si="6"/>
        <v>0</v>
      </c>
      <c r="L129" s="7">
        <f t="shared" si="7"/>
        <v>0</v>
      </c>
      <c r="M129" s="7">
        <f t="shared" si="8"/>
        <v>0</v>
      </c>
      <c r="N129" s="7">
        <f t="shared" si="9"/>
        <v>0</v>
      </c>
      <c r="O129" s="7">
        <f t="shared" si="10"/>
        <v>0</v>
      </c>
      <c r="P129" s="7">
        <f t="shared" si="11"/>
        <v>0</v>
      </c>
    </row>
    <row r="130" spans="1:16">
      <c r="A130" s="40">
        <v>113</v>
      </c>
      <c r="B130" s="42"/>
      <c r="C130" s="44" t="s">
        <v>888</v>
      </c>
      <c r="D130" s="41" t="s">
        <v>186</v>
      </c>
      <c r="E130" s="43">
        <v>2</v>
      </c>
      <c r="F130" s="60"/>
      <c r="G130" s="60"/>
      <c r="H130" s="7"/>
      <c r="I130" s="70"/>
      <c r="J130" s="7"/>
      <c r="K130" s="7">
        <f t="shared" si="6"/>
        <v>0</v>
      </c>
      <c r="L130" s="7">
        <f t="shared" si="7"/>
        <v>0</v>
      </c>
      <c r="M130" s="7">
        <f t="shared" si="8"/>
        <v>0</v>
      </c>
      <c r="N130" s="7">
        <f t="shared" si="9"/>
        <v>0</v>
      </c>
      <c r="O130" s="7">
        <f t="shared" si="10"/>
        <v>0</v>
      </c>
      <c r="P130" s="7">
        <f t="shared" si="11"/>
        <v>0</v>
      </c>
    </row>
    <row r="131" spans="1:16" ht="31.5">
      <c r="A131" s="40">
        <v>114</v>
      </c>
      <c r="B131" s="42"/>
      <c r="C131" s="44" t="s">
        <v>889</v>
      </c>
      <c r="D131" s="41" t="s">
        <v>186</v>
      </c>
      <c r="E131" s="43">
        <v>9</v>
      </c>
      <c r="F131" s="60"/>
      <c r="G131" s="60"/>
      <c r="H131" s="7"/>
      <c r="I131" s="70"/>
      <c r="J131" s="7"/>
      <c r="K131" s="7">
        <f t="shared" si="6"/>
        <v>0</v>
      </c>
      <c r="L131" s="7">
        <f t="shared" si="7"/>
        <v>0</v>
      </c>
      <c r="M131" s="7">
        <f t="shared" si="8"/>
        <v>0</v>
      </c>
      <c r="N131" s="7">
        <f t="shared" si="9"/>
        <v>0</v>
      </c>
      <c r="O131" s="7">
        <f t="shared" si="10"/>
        <v>0</v>
      </c>
      <c r="P131" s="7">
        <f t="shared" si="11"/>
        <v>0</v>
      </c>
    </row>
    <row r="132" spans="1:16">
      <c r="A132" s="40">
        <v>115</v>
      </c>
      <c r="B132" s="42"/>
      <c r="C132" s="44" t="s">
        <v>890</v>
      </c>
      <c r="D132" s="41" t="s">
        <v>48</v>
      </c>
      <c r="E132" s="43">
        <v>6</v>
      </c>
      <c r="F132" s="60"/>
      <c r="G132" s="60"/>
      <c r="H132" s="7"/>
      <c r="I132" s="70"/>
      <c r="J132" s="7"/>
      <c r="K132" s="7">
        <f t="shared" si="6"/>
        <v>0</v>
      </c>
      <c r="L132" s="7">
        <f t="shared" si="7"/>
        <v>0</v>
      </c>
      <c r="M132" s="7">
        <f t="shared" si="8"/>
        <v>0</v>
      </c>
      <c r="N132" s="7">
        <f t="shared" si="9"/>
        <v>0</v>
      </c>
      <c r="O132" s="7">
        <f t="shared" si="10"/>
        <v>0</v>
      </c>
      <c r="P132" s="7">
        <f t="shared" si="11"/>
        <v>0</v>
      </c>
    </row>
    <row r="133" spans="1:16">
      <c r="A133" s="40">
        <v>116</v>
      </c>
      <c r="B133" s="42"/>
      <c r="C133" s="44" t="s">
        <v>891</v>
      </c>
      <c r="D133" s="41" t="s">
        <v>186</v>
      </c>
      <c r="E133" s="43">
        <v>2</v>
      </c>
      <c r="F133" s="60"/>
      <c r="G133" s="60"/>
      <c r="H133" s="7"/>
      <c r="I133" s="70"/>
      <c r="J133" s="7"/>
      <c r="K133" s="7">
        <f t="shared" si="6"/>
        <v>0</v>
      </c>
      <c r="L133" s="7">
        <f t="shared" si="7"/>
        <v>0</v>
      </c>
      <c r="M133" s="7">
        <f t="shared" si="8"/>
        <v>0</v>
      </c>
      <c r="N133" s="7">
        <f t="shared" si="9"/>
        <v>0</v>
      </c>
      <c r="O133" s="7">
        <f t="shared" si="10"/>
        <v>0</v>
      </c>
      <c r="P133" s="7">
        <f t="shared" si="11"/>
        <v>0</v>
      </c>
    </row>
    <row r="134" spans="1:16" ht="31.5">
      <c r="A134" s="40">
        <v>117</v>
      </c>
      <c r="B134" s="42"/>
      <c r="C134" s="44" t="s">
        <v>892</v>
      </c>
      <c r="D134" s="41" t="s">
        <v>186</v>
      </c>
      <c r="E134" s="43">
        <v>2</v>
      </c>
      <c r="F134" s="60"/>
      <c r="G134" s="60"/>
      <c r="H134" s="7"/>
      <c r="I134" s="70"/>
      <c r="J134" s="7"/>
      <c r="K134" s="7">
        <f t="shared" si="6"/>
        <v>0</v>
      </c>
      <c r="L134" s="7">
        <f t="shared" si="7"/>
        <v>0</v>
      </c>
      <c r="M134" s="7">
        <f t="shared" si="8"/>
        <v>0</v>
      </c>
      <c r="N134" s="7">
        <f t="shared" si="9"/>
        <v>0</v>
      </c>
      <c r="O134" s="7">
        <f t="shared" si="10"/>
        <v>0</v>
      </c>
      <c r="P134" s="7">
        <f t="shared" si="11"/>
        <v>0</v>
      </c>
    </row>
    <row r="135" spans="1:16">
      <c r="A135" s="156" t="s">
        <v>893</v>
      </c>
      <c r="B135" s="156"/>
      <c r="C135" s="156"/>
      <c r="D135" s="156"/>
      <c r="E135" s="156"/>
      <c r="F135" s="156"/>
      <c r="G135" s="156"/>
      <c r="H135" s="156"/>
      <c r="I135" s="156"/>
      <c r="J135" s="156"/>
      <c r="K135" s="156"/>
      <c r="L135" s="156"/>
      <c r="M135" s="156"/>
      <c r="N135" s="156"/>
      <c r="O135" s="156"/>
      <c r="P135" s="157"/>
    </row>
    <row r="136" spans="1:16">
      <c r="A136" s="153" t="s">
        <v>800</v>
      </c>
      <c r="B136" s="153"/>
      <c r="C136" s="153"/>
      <c r="D136" s="153"/>
      <c r="E136" s="153"/>
      <c r="F136" s="153"/>
      <c r="G136" s="153"/>
      <c r="H136" s="153"/>
      <c r="I136" s="153"/>
      <c r="J136" s="153"/>
      <c r="K136" s="153"/>
      <c r="L136" s="153"/>
      <c r="M136" s="153"/>
      <c r="N136" s="153"/>
      <c r="O136" s="153"/>
      <c r="P136" s="154"/>
    </row>
    <row r="137" spans="1:16">
      <c r="A137" s="40">
        <v>120</v>
      </c>
      <c r="B137" s="42"/>
      <c r="C137" s="44" t="s">
        <v>894</v>
      </c>
      <c r="D137" s="41" t="s">
        <v>294</v>
      </c>
      <c r="E137" s="43">
        <v>15</v>
      </c>
      <c r="F137" s="60"/>
      <c r="G137" s="60"/>
      <c r="H137" s="7"/>
      <c r="I137" s="70"/>
      <c r="J137" s="7"/>
      <c r="K137" s="7">
        <f t="shared" ref="K137" si="13">SUM(H137:J137)</f>
        <v>0</v>
      </c>
      <c r="L137" s="7">
        <f t="shared" ref="L137" si="14">ROUND(E137*F137,2)</f>
        <v>0</v>
      </c>
      <c r="M137" s="7">
        <f t="shared" ref="M137" si="15">ROUND(E137*H137,2)</f>
        <v>0</v>
      </c>
      <c r="N137" s="7">
        <f t="shared" ref="N137" si="16">ROUND(E137*I137,2)</f>
        <v>0</v>
      </c>
      <c r="O137" s="7">
        <f t="shared" ref="O137" si="17">ROUND(E137*J137,2)</f>
        <v>0</v>
      </c>
      <c r="P137" s="7">
        <f t="shared" ref="P137" si="18">SUM(M137:O137)</f>
        <v>0</v>
      </c>
    </row>
    <row r="138" spans="1:16">
      <c r="A138" s="40">
        <v>121</v>
      </c>
      <c r="B138" s="42"/>
      <c r="C138" s="44" t="s">
        <v>820</v>
      </c>
      <c r="D138" s="41" t="s">
        <v>294</v>
      </c>
      <c r="E138" s="43">
        <v>5</v>
      </c>
      <c r="F138" s="60"/>
      <c r="G138" s="60"/>
      <c r="H138" s="7"/>
      <c r="I138" s="70"/>
      <c r="J138" s="7"/>
      <c r="K138" s="7">
        <f t="shared" si="6"/>
        <v>0</v>
      </c>
      <c r="L138" s="7">
        <f t="shared" si="7"/>
        <v>0</v>
      </c>
      <c r="M138" s="7">
        <f t="shared" si="8"/>
        <v>0</v>
      </c>
      <c r="N138" s="7">
        <f t="shared" si="9"/>
        <v>0</v>
      </c>
      <c r="O138" s="7">
        <f t="shared" si="10"/>
        <v>0</v>
      </c>
      <c r="P138" s="7">
        <f t="shared" si="11"/>
        <v>0</v>
      </c>
    </row>
    <row r="139" spans="1:16">
      <c r="A139" s="40">
        <v>122</v>
      </c>
      <c r="B139" s="42"/>
      <c r="C139" s="44" t="s">
        <v>895</v>
      </c>
      <c r="D139" s="41" t="s">
        <v>186</v>
      </c>
      <c r="E139" s="43">
        <v>2</v>
      </c>
      <c r="F139" s="60"/>
      <c r="G139" s="60"/>
      <c r="H139" s="7"/>
      <c r="I139" s="70"/>
      <c r="J139" s="7"/>
      <c r="K139" s="7">
        <f t="shared" si="6"/>
        <v>0</v>
      </c>
      <c r="L139" s="7">
        <f t="shared" si="7"/>
        <v>0</v>
      </c>
      <c r="M139" s="7">
        <f t="shared" si="8"/>
        <v>0</v>
      </c>
      <c r="N139" s="7">
        <f t="shared" si="9"/>
        <v>0</v>
      </c>
      <c r="O139" s="7">
        <f t="shared" si="10"/>
        <v>0</v>
      </c>
      <c r="P139" s="7">
        <f t="shared" si="11"/>
        <v>0</v>
      </c>
    </row>
    <row r="140" spans="1:16">
      <c r="A140" s="40">
        <v>123</v>
      </c>
      <c r="B140" s="42"/>
      <c r="C140" s="44" t="s">
        <v>896</v>
      </c>
      <c r="D140" s="41" t="s">
        <v>186</v>
      </c>
      <c r="E140" s="43">
        <v>1</v>
      </c>
      <c r="F140" s="60"/>
      <c r="G140" s="60"/>
      <c r="H140" s="7"/>
      <c r="I140" s="70"/>
      <c r="J140" s="7"/>
      <c r="K140" s="7">
        <f t="shared" si="6"/>
        <v>0</v>
      </c>
      <c r="L140" s="7">
        <f t="shared" si="7"/>
        <v>0</v>
      </c>
      <c r="M140" s="7">
        <f t="shared" si="8"/>
        <v>0</v>
      </c>
      <c r="N140" s="7">
        <f t="shared" si="9"/>
        <v>0</v>
      </c>
      <c r="O140" s="7">
        <f t="shared" si="10"/>
        <v>0</v>
      </c>
      <c r="P140" s="7">
        <f t="shared" si="11"/>
        <v>0</v>
      </c>
    </row>
    <row r="141" spans="1:16">
      <c r="A141" s="40">
        <v>124</v>
      </c>
      <c r="B141" s="42"/>
      <c r="C141" s="44" t="s">
        <v>897</v>
      </c>
      <c r="D141" s="41" t="s">
        <v>898</v>
      </c>
      <c r="E141" s="43">
        <v>1</v>
      </c>
      <c r="F141" s="60"/>
      <c r="G141" s="60"/>
      <c r="H141" s="7"/>
      <c r="I141" s="70"/>
      <c r="J141" s="7"/>
      <c r="K141" s="7">
        <f t="shared" si="6"/>
        <v>0</v>
      </c>
      <c r="L141" s="7">
        <f t="shared" si="7"/>
        <v>0</v>
      </c>
      <c r="M141" s="7">
        <f t="shared" si="8"/>
        <v>0</v>
      </c>
      <c r="N141" s="7">
        <f t="shared" si="9"/>
        <v>0</v>
      </c>
      <c r="O141" s="7">
        <f t="shared" si="10"/>
        <v>0</v>
      </c>
      <c r="P141" s="7">
        <f t="shared" si="11"/>
        <v>0</v>
      </c>
    </row>
    <row r="142" spans="1:16">
      <c r="A142" s="40">
        <v>125</v>
      </c>
      <c r="B142" s="42"/>
      <c r="C142" s="44" t="s">
        <v>899</v>
      </c>
      <c r="D142" s="41" t="s">
        <v>186</v>
      </c>
      <c r="E142" s="43">
        <v>1</v>
      </c>
      <c r="F142" s="60"/>
      <c r="G142" s="60"/>
      <c r="H142" s="7"/>
      <c r="I142" s="70"/>
      <c r="J142" s="7"/>
      <c r="K142" s="7">
        <f t="shared" si="6"/>
        <v>0</v>
      </c>
      <c r="L142" s="7">
        <f t="shared" si="7"/>
        <v>0</v>
      </c>
      <c r="M142" s="7">
        <f t="shared" si="8"/>
        <v>0</v>
      </c>
      <c r="N142" s="7">
        <f t="shared" si="9"/>
        <v>0</v>
      </c>
      <c r="O142" s="7">
        <f t="shared" si="10"/>
        <v>0</v>
      </c>
      <c r="P142" s="7">
        <f t="shared" si="11"/>
        <v>0</v>
      </c>
    </row>
    <row r="143" spans="1:16">
      <c r="A143" s="163" t="s">
        <v>824</v>
      </c>
      <c r="B143" s="163"/>
      <c r="C143" s="163"/>
      <c r="D143" s="163"/>
      <c r="E143" s="163"/>
      <c r="F143" s="156"/>
      <c r="G143" s="156"/>
      <c r="H143" s="156"/>
      <c r="I143" s="156"/>
      <c r="J143" s="156"/>
      <c r="K143" s="156"/>
      <c r="L143" s="156"/>
      <c r="M143" s="156"/>
      <c r="N143" s="156"/>
      <c r="O143" s="156"/>
      <c r="P143" s="157"/>
    </row>
    <row r="144" spans="1:16">
      <c r="A144" s="40">
        <v>127</v>
      </c>
      <c r="B144" s="42"/>
      <c r="C144" s="44" t="s">
        <v>900</v>
      </c>
      <c r="D144" s="41" t="s">
        <v>186</v>
      </c>
      <c r="E144" s="43">
        <v>1</v>
      </c>
      <c r="F144" s="60"/>
      <c r="G144" s="60"/>
      <c r="H144" s="7"/>
      <c r="I144" s="70"/>
      <c r="J144" s="7"/>
      <c r="K144" s="7">
        <f t="shared" si="6"/>
        <v>0</v>
      </c>
      <c r="L144" s="7">
        <f t="shared" si="7"/>
        <v>0</v>
      </c>
      <c r="M144" s="7">
        <f t="shared" si="8"/>
        <v>0</v>
      </c>
      <c r="N144" s="7">
        <f t="shared" si="9"/>
        <v>0</v>
      </c>
      <c r="O144" s="7">
        <f t="shared" si="10"/>
        <v>0</v>
      </c>
      <c r="P144" s="7">
        <f t="shared" si="11"/>
        <v>0</v>
      </c>
    </row>
    <row r="145" spans="1:16">
      <c r="A145" s="40">
        <v>128</v>
      </c>
      <c r="B145" s="42"/>
      <c r="C145" s="44" t="s">
        <v>901</v>
      </c>
      <c r="D145" s="41" t="s">
        <v>186</v>
      </c>
      <c r="E145" s="43">
        <v>1</v>
      </c>
      <c r="F145" s="60"/>
      <c r="G145" s="60"/>
      <c r="H145" s="7"/>
      <c r="I145" s="70"/>
      <c r="J145" s="7"/>
      <c r="K145" s="7">
        <f t="shared" si="6"/>
        <v>0</v>
      </c>
      <c r="L145" s="7">
        <f t="shared" si="7"/>
        <v>0</v>
      </c>
      <c r="M145" s="7">
        <f t="shared" si="8"/>
        <v>0</v>
      </c>
      <c r="N145" s="7">
        <f t="shared" si="9"/>
        <v>0</v>
      </c>
      <c r="O145" s="7">
        <f t="shared" si="10"/>
        <v>0</v>
      </c>
      <c r="P145" s="7">
        <f t="shared" si="11"/>
        <v>0</v>
      </c>
    </row>
    <row r="146" spans="1:16">
      <c r="A146" s="40">
        <v>129</v>
      </c>
      <c r="B146" s="42"/>
      <c r="C146" s="44" t="s">
        <v>902</v>
      </c>
      <c r="D146" s="41" t="s">
        <v>186</v>
      </c>
      <c r="E146" s="43">
        <v>2</v>
      </c>
      <c r="F146" s="60"/>
      <c r="G146" s="60"/>
      <c r="H146" s="7"/>
      <c r="I146" s="70"/>
      <c r="J146" s="7"/>
      <c r="K146" s="7">
        <f t="shared" si="6"/>
        <v>0</v>
      </c>
      <c r="L146" s="7">
        <f t="shared" si="7"/>
        <v>0</v>
      </c>
      <c r="M146" s="7">
        <f t="shared" si="8"/>
        <v>0</v>
      </c>
      <c r="N146" s="7">
        <f t="shared" si="9"/>
        <v>0</v>
      </c>
      <c r="O146" s="7">
        <f t="shared" si="10"/>
        <v>0</v>
      </c>
      <c r="P146" s="7">
        <f t="shared" si="11"/>
        <v>0</v>
      </c>
    </row>
    <row r="147" spans="1:16">
      <c r="A147" s="40">
        <v>130</v>
      </c>
      <c r="B147" s="42"/>
      <c r="C147" s="44" t="s">
        <v>903</v>
      </c>
      <c r="D147" s="41" t="s">
        <v>904</v>
      </c>
      <c r="E147" s="99">
        <v>9.7000000000000003E-2</v>
      </c>
      <c r="F147" s="60"/>
      <c r="G147" s="60"/>
      <c r="H147" s="7"/>
      <c r="I147" s="70"/>
      <c r="J147" s="7"/>
      <c r="K147" s="7">
        <f t="shared" si="6"/>
        <v>0</v>
      </c>
      <c r="L147" s="7">
        <f t="shared" si="7"/>
        <v>0</v>
      </c>
      <c r="M147" s="7">
        <f t="shared" si="8"/>
        <v>0</v>
      </c>
      <c r="N147" s="7">
        <f t="shared" si="9"/>
        <v>0</v>
      </c>
      <c r="O147" s="7">
        <f t="shared" si="10"/>
        <v>0</v>
      </c>
      <c r="P147" s="7">
        <f t="shared" si="11"/>
        <v>0</v>
      </c>
    </row>
    <row r="148" spans="1:16">
      <c r="A148" s="163" t="s">
        <v>808</v>
      </c>
      <c r="B148" s="163"/>
      <c r="C148" s="163"/>
      <c r="D148" s="163"/>
      <c r="E148" s="163"/>
      <c r="F148" s="156"/>
      <c r="G148" s="156"/>
      <c r="H148" s="156"/>
      <c r="I148" s="156"/>
      <c r="J148" s="156"/>
      <c r="K148" s="156"/>
      <c r="L148" s="156"/>
      <c r="M148" s="156"/>
      <c r="N148" s="156"/>
      <c r="O148" s="156"/>
      <c r="P148" s="157"/>
    </row>
    <row r="149" spans="1:16">
      <c r="A149" s="40">
        <v>132</v>
      </c>
      <c r="B149" s="42"/>
      <c r="C149" s="44" t="s">
        <v>905</v>
      </c>
      <c r="D149" s="41" t="s">
        <v>186</v>
      </c>
      <c r="E149" s="43">
        <v>1</v>
      </c>
      <c r="F149" s="60"/>
      <c r="G149" s="60"/>
      <c r="H149" s="7"/>
      <c r="I149" s="70"/>
      <c r="J149" s="7"/>
      <c r="K149" s="7">
        <f t="shared" ref="K149:K212" si="19">SUM(H149:J149)</f>
        <v>0</v>
      </c>
      <c r="L149" s="7">
        <f t="shared" ref="L149:L212" si="20">ROUND(E149*F149,2)</f>
        <v>0</v>
      </c>
      <c r="M149" s="7">
        <f t="shared" ref="M149:M212" si="21">ROUND(E149*H149,2)</f>
        <v>0</v>
      </c>
      <c r="N149" s="7">
        <f t="shared" ref="N149:N212" si="22">ROUND(E149*I149,2)</f>
        <v>0</v>
      </c>
      <c r="O149" s="7">
        <f t="shared" ref="O149:O212" si="23">ROUND(E149*J149,2)</f>
        <v>0</v>
      </c>
      <c r="P149" s="7">
        <f t="shared" ref="P149:P212" si="24">SUM(M149:O149)</f>
        <v>0</v>
      </c>
    </row>
    <row r="150" spans="1:16">
      <c r="A150" s="40">
        <v>133</v>
      </c>
      <c r="B150" s="42"/>
      <c r="C150" s="44" t="s">
        <v>906</v>
      </c>
      <c r="D150" s="41" t="s">
        <v>186</v>
      </c>
      <c r="E150" s="43">
        <v>1</v>
      </c>
      <c r="F150" s="60"/>
      <c r="G150" s="60"/>
      <c r="H150" s="7"/>
      <c r="I150" s="70"/>
      <c r="J150" s="7"/>
      <c r="K150" s="7">
        <f t="shared" si="19"/>
        <v>0</v>
      </c>
      <c r="L150" s="7">
        <f t="shared" si="20"/>
        <v>0</v>
      </c>
      <c r="M150" s="7">
        <f t="shared" si="21"/>
        <v>0</v>
      </c>
      <c r="N150" s="7">
        <f t="shared" si="22"/>
        <v>0</v>
      </c>
      <c r="O150" s="7">
        <f t="shared" si="23"/>
        <v>0</v>
      </c>
      <c r="P150" s="7">
        <f t="shared" si="24"/>
        <v>0</v>
      </c>
    </row>
    <row r="151" spans="1:16">
      <c r="A151" s="40">
        <v>134</v>
      </c>
      <c r="B151" s="42"/>
      <c r="C151" s="44" t="s">
        <v>907</v>
      </c>
      <c r="D151" s="41" t="s">
        <v>186</v>
      </c>
      <c r="E151" s="43">
        <v>1</v>
      </c>
      <c r="F151" s="60"/>
      <c r="G151" s="60"/>
      <c r="H151" s="7"/>
      <c r="I151" s="70"/>
      <c r="J151" s="7"/>
      <c r="K151" s="7">
        <f t="shared" si="19"/>
        <v>0</v>
      </c>
      <c r="L151" s="7">
        <f t="shared" si="20"/>
        <v>0</v>
      </c>
      <c r="M151" s="7">
        <f t="shared" si="21"/>
        <v>0</v>
      </c>
      <c r="N151" s="7">
        <f t="shared" si="22"/>
        <v>0</v>
      </c>
      <c r="O151" s="7">
        <f t="shared" si="23"/>
        <v>0</v>
      </c>
      <c r="P151" s="7">
        <f t="shared" si="24"/>
        <v>0</v>
      </c>
    </row>
    <row r="152" spans="1:16">
      <c r="A152" s="40">
        <v>135</v>
      </c>
      <c r="B152" s="42"/>
      <c r="C152" s="44" t="s">
        <v>908</v>
      </c>
      <c r="D152" s="41" t="s">
        <v>48</v>
      </c>
      <c r="E152" s="43">
        <v>2</v>
      </c>
      <c r="F152" s="60"/>
      <c r="G152" s="60"/>
      <c r="H152" s="7"/>
      <c r="I152" s="70"/>
      <c r="J152" s="7"/>
      <c r="K152" s="7">
        <f t="shared" si="19"/>
        <v>0</v>
      </c>
      <c r="L152" s="7">
        <f t="shared" si="20"/>
        <v>0</v>
      </c>
      <c r="M152" s="7">
        <f t="shared" si="21"/>
        <v>0</v>
      </c>
      <c r="N152" s="7">
        <f t="shared" si="22"/>
        <v>0</v>
      </c>
      <c r="O152" s="7">
        <f t="shared" si="23"/>
        <v>0</v>
      </c>
      <c r="P152" s="7">
        <f t="shared" si="24"/>
        <v>0</v>
      </c>
    </row>
    <row r="153" spans="1:16">
      <c r="A153" s="40">
        <v>136</v>
      </c>
      <c r="B153" s="42"/>
      <c r="C153" s="44" t="s">
        <v>811</v>
      </c>
      <c r="D153" s="41" t="s">
        <v>186</v>
      </c>
      <c r="E153" s="43">
        <v>2</v>
      </c>
      <c r="F153" s="60"/>
      <c r="G153" s="60"/>
      <c r="H153" s="7"/>
      <c r="I153" s="70"/>
      <c r="J153" s="7"/>
      <c r="K153" s="7">
        <f t="shared" si="19"/>
        <v>0</v>
      </c>
      <c r="L153" s="7">
        <f t="shared" si="20"/>
        <v>0</v>
      </c>
      <c r="M153" s="7">
        <f t="shared" si="21"/>
        <v>0</v>
      </c>
      <c r="N153" s="7">
        <f t="shared" si="22"/>
        <v>0</v>
      </c>
      <c r="O153" s="7">
        <f t="shared" si="23"/>
        <v>0</v>
      </c>
      <c r="P153" s="7">
        <f t="shared" si="24"/>
        <v>0</v>
      </c>
    </row>
    <row r="154" spans="1:16">
      <c r="A154" s="40">
        <v>137</v>
      </c>
      <c r="B154" s="42"/>
      <c r="C154" s="44" t="s">
        <v>816</v>
      </c>
      <c r="D154" s="41" t="s">
        <v>48</v>
      </c>
      <c r="E154" s="43">
        <v>2</v>
      </c>
      <c r="F154" s="60"/>
      <c r="G154" s="60"/>
      <c r="H154" s="7"/>
      <c r="I154" s="70"/>
      <c r="J154" s="7"/>
      <c r="K154" s="7">
        <f t="shared" si="19"/>
        <v>0</v>
      </c>
      <c r="L154" s="7">
        <f t="shared" si="20"/>
        <v>0</v>
      </c>
      <c r="M154" s="7">
        <f t="shared" si="21"/>
        <v>0</v>
      </c>
      <c r="N154" s="7">
        <f t="shared" si="22"/>
        <v>0</v>
      </c>
      <c r="O154" s="7">
        <f t="shared" si="23"/>
        <v>0</v>
      </c>
      <c r="P154" s="7">
        <f t="shared" si="24"/>
        <v>0</v>
      </c>
    </row>
    <row r="155" spans="1:16">
      <c r="A155" s="40">
        <v>138</v>
      </c>
      <c r="B155" s="42"/>
      <c r="C155" s="44" t="s">
        <v>811</v>
      </c>
      <c r="D155" s="41" t="s">
        <v>186</v>
      </c>
      <c r="E155" s="43">
        <v>2</v>
      </c>
      <c r="F155" s="60"/>
      <c r="G155" s="60"/>
      <c r="H155" s="7"/>
      <c r="I155" s="70"/>
      <c r="J155" s="7"/>
      <c r="K155" s="7">
        <f t="shared" si="19"/>
        <v>0</v>
      </c>
      <c r="L155" s="7">
        <f t="shared" si="20"/>
        <v>0</v>
      </c>
      <c r="M155" s="7">
        <f t="shared" si="21"/>
        <v>0</v>
      </c>
      <c r="N155" s="7">
        <f t="shared" si="22"/>
        <v>0</v>
      </c>
      <c r="O155" s="7">
        <f t="shared" si="23"/>
        <v>0</v>
      </c>
      <c r="P155" s="7">
        <f t="shared" si="24"/>
        <v>0</v>
      </c>
    </row>
    <row r="156" spans="1:16">
      <c r="A156" s="40">
        <v>139</v>
      </c>
      <c r="B156" s="42"/>
      <c r="C156" s="44" t="s">
        <v>811</v>
      </c>
      <c r="D156" s="41" t="s">
        <v>186</v>
      </c>
      <c r="E156" s="43">
        <v>2</v>
      </c>
      <c r="F156" s="60"/>
      <c r="G156" s="60"/>
      <c r="H156" s="7"/>
      <c r="I156" s="70"/>
      <c r="J156" s="7"/>
      <c r="K156" s="7">
        <f t="shared" si="19"/>
        <v>0</v>
      </c>
      <c r="L156" s="7">
        <f t="shared" si="20"/>
        <v>0</v>
      </c>
      <c r="M156" s="7">
        <f t="shared" si="21"/>
        <v>0</v>
      </c>
      <c r="N156" s="7">
        <f t="shared" si="22"/>
        <v>0</v>
      </c>
      <c r="O156" s="7">
        <f t="shared" si="23"/>
        <v>0</v>
      </c>
      <c r="P156" s="7">
        <f t="shared" si="24"/>
        <v>0</v>
      </c>
    </row>
    <row r="157" spans="1:16">
      <c r="A157" s="40">
        <v>140</v>
      </c>
      <c r="B157" s="42"/>
      <c r="C157" s="44" t="s">
        <v>844</v>
      </c>
      <c r="D157" s="41" t="s">
        <v>186</v>
      </c>
      <c r="E157" s="43">
        <v>1</v>
      </c>
      <c r="F157" s="60"/>
      <c r="G157" s="60"/>
      <c r="H157" s="7"/>
      <c r="I157" s="70"/>
      <c r="J157" s="7"/>
      <c r="K157" s="7">
        <f t="shared" si="19"/>
        <v>0</v>
      </c>
      <c r="L157" s="7">
        <f t="shared" si="20"/>
        <v>0</v>
      </c>
      <c r="M157" s="7">
        <f t="shared" si="21"/>
        <v>0</v>
      </c>
      <c r="N157" s="7">
        <f t="shared" si="22"/>
        <v>0</v>
      </c>
      <c r="O157" s="7">
        <f t="shared" si="23"/>
        <v>0</v>
      </c>
      <c r="P157" s="7">
        <f t="shared" si="24"/>
        <v>0</v>
      </c>
    </row>
    <row r="158" spans="1:16">
      <c r="A158" s="40">
        <v>141</v>
      </c>
      <c r="B158" s="42"/>
      <c r="C158" s="44" t="s">
        <v>843</v>
      </c>
      <c r="D158" s="41" t="s">
        <v>186</v>
      </c>
      <c r="E158" s="43">
        <v>1</v>
      </c>
      <c r="F158" s="60"/>
      <c r="G158" s="60"/>
      <c r="H158" s="7"/>
      <c r="I158" s="70"/>
      <c r="J158" s="7"/>
      <c r="K158" s="7">
        <f t="shared" si="19"/>
        <v>0</v>
      </c>
      <c r="L158" s="7">
        <f t="shared" si="20"/>
        <v>0</v>
      </c>
      <c r="M158" s="7">
        <f t="shared" si="21"/>
        <v>0</v>
      </c>
      <c r="N158" s="7">
        <f t="shared" si="22"/>
        <v>0</v>
      </c>
      <c r="O158" s="7">
        <f t="shared" si="23"/>
        <v>0</v>
      </c>
      <c r="P158" s="7">
        <f t="shared" si="24"/>
        <v>0</v>
      </c>
    </row>
    <row r="159" spans="1:16">
      <c r="A159" s="40">
        <v>142</v>
      </c>
      <c r="B159" s="42"/>
      <c r="C159" s="44" t="s">
        <v>909</v>
      </c>
      <c r="D159" s="41" t="s">
        <v>186</v>
      </c>
      <c r="E159" s="43">
        <v>1</v>
      </c>
      <c r="F159" s="60"/>
      <c r="G159" s="60"/>
      <c r="H159" s="7"/>
      <c r="I159" s="70"/>
      <c r="J159" s="7"/>
      <c r="K159" s="7">
        <f t="shared" si="19"/>
        <v>0</v>
      </c>
      <c r="L159" s="7">
        <f t="shared" si="20"/>
        <v>0</v>
      </c>
      <c r="M159" s="7">
        <f t="shared" si="21"/>
        <v>0</v>
      </c>
      <c r="N159" s="7">
        <f t="shared" si="22"/>
        <v>0</v>
      </c>
      <c r="O159" s="7">
        <f t="shared" si="23"/>
        <v>0</v>
      </c>
      <c r="P159" s="7">
        <f t="shared" si="24"/>
        <v>0</v>
      </c>
    </row>
    <row r="160" spans="1:16">
      <c r="A160" s="40">
        <v>143</v>
      </c>
      <c r="B160" s="42"/>
      <c r="C160" s="44" t="s">
        <v>910</v>
      </c>
      <c r="D160" s="41" t="s">
        <v>186</v>
      </c>
      <c r="E160" s="43">
        <v>1</v>
      </c>
      <c r="F160" s="60"/>
      <c r="G160" s="60"/>
      <c r="H160" s="7"/>
      <c r="I160" s="70"/>
      <c r="J160" s="7"/>
      <c r="K160" s="7">
        <f t="shared" si="19"/>
        <v>0</v>
      </c>
      <c r="L160" s="7">
        <f t="shared" si="20"/>
        <v>0</v>
      </c>
      <c r="M160" s="7">
        <f t="shared" si="21"/>
        <v>0</v>
      </c>
      <c r="N160" s="7">
        <f t="shared" si="22"/>
        <v>0</v>
      </c>
      <c r="O160" s="7">
        <f t="shared" si="23"/>
        <v>0</v>
      </c>
      <c r="P160" s="7">
        <f t="shared" si="24"/>
        <v>0</v>
      </c>
    </row>
    <row r="161" spans="1:16">
      <c r="A161" s="40">
        <v>144</v>
      </c>
      <c r="B161" s="42"/>
      <c r="C161" s="44" t="s">
        <v>911</v>
      </c>
      <c r="D161" s="41" t="s">
        <v>186</v>
      </c>
      <c r="E161" s="43">
        <v>26</v>
      </c>
      <c r="F161" s="60"/>
      <c r="G161" s="60"/>
      <c r="H161" s="7"/>
      <c r="I161" s="70"/>
      <c r="J161" s="7"/>
      <c r="K161" s="7">
        <f t="shared" si="19"/>
        <v>0</v>
      </c>
      <c r="L161" s="7">
        <f t="shared" si="20"/>
        <v>0</v>
      </c>
      <c r="M161" s="7">
        <f t="shared" si="21"/>
        <v>0</v>
      </c>
      <c r="N161" s="7">
        <f t="shared" si="22"/>
        <v>0</v>
      </c>
      <c r="O161" s="7">
        <f t="shared" si="23"/>
        <v>0</v>
      </c>
      <c r="P161" s="7">
        <f t="shared" si="24"/>
        <v>0</v>
      </c>
    </row>
    <row r="162" spans="1:16">
      <c r="A162" s="40">
        <v>145</v>
      </c>
      <c r="B162" s="42"/>
      <c r="C162" s="44" t="s">
        <v>845</v>
      </c>
      <c r="D162" s="41" t="s">
        <v>53</v>
      </c>
      <c r="E162" s="43">
        <v>8</v>
      </c>
      <c r="F162" s="60"/>
      <c r="G162" s="60"/>
      <c r="H162" s="7"/>
      <c r="I162" s="70"/>
      <c r="J162" s="7"/>
      <c r="K162" s="7">
        <f t="shared" si="19"/>
        <v>0</v>
      </c>
      <c r="L162" s="7">
        <f t="shared" si="20"/>
        <v>0</v>
      </c>
      <c r="M162" s="7">
        <f t="shared" si="21"/>
        <v>0</v>
      </c>
      <c r="N162" s="7">
        <f t="shared" si="22"/>
        <v>0</v>
      </c>
      <c r="O162" s="7">
        <f t="shared" si="23"/>
        <v>0</v>
      </c>
      <c r="P162" s="7">
        <f t="shared" si="24"/>
        <v>0</v>
      </c>
    </row>
    <row r="163" spans="1:16" ht="31.5">
      <c r="A163" s="40">
        <v>146</v>
      </c>
      <c r="B163" s="42"/>
      <c r="C163" s="44" t="s">
        <v>849</v>
      </c>
      <c r="D163" s="41" t="s">
        <v>186</v>
      </c>
      <c r="E163" s="43">
        <v>1</v>
      </c>
      <c r="F163" s="60"/>
      <c r="G163" s="60"/>
      <c r="H163" s="7"/>
      <c r="I163" s="70"/>
      <c r="J163" s="7"/>
      <c r="K163" s="7">
        <f t="shared" si="19"/>
        <v>0</v>
      </c>
      <c r="L163" s="7">
        <f t="shared" si="20"/>
        <v>0</v>
      </c>
      <c r="M163" s="7">
        <f t="shared" si="21"/>
        <v>0</v>
      </c>
      <c r="N163" s="7">
        <f t="shared" si="22"/>
        <v>0</v>
      </c>
      <c r="O163" s="7">
        <f t="shared" si="23"/>
        <v>0</v>
      </c>
      <c r="P163" s="7">
        <f t="shared" si="24"/>
        <v>0</v>
      </c>
    </row>
    <row r="164" spans="1:16">
      <c r="A164" s="40">
        <v>147</v>
      </c>
      <c r="B164" s="42"/>
      <c r="C164" s="44" t="s">
        <v>912</v>
      </c>
      <c r="D164" s="41" t="s">
        <v>48</v>
      </c>
      <c r="E164" s="43">
        <v>1</v>
      </c>
      <c r="F164" s="60"/>
      <c r="G164" s="60"/>
      <c r="H164" s="7"/>
      <c r="I164" s="70"/>
      <c r="J164" s="7"/>
      <c r="K164" s="7">
        <f t="shared" si="19"/>
        <v>0</v>
      </c>
      <c r="L164" s="7">
        <f t="shared" si="20"/>
        <v>0</v>
      </c>
      <c r="M164" s="7">
        <f t="shared" si="21"/>
        <v>0</v>
      </c>
      <c r="N164" s="7">
        <f t="shared" si="22"/>
        <v>0</v>
      </c>
      <c r="O164" s="7">
        <f t="shared" si="23"/>
        <v>0</v>
      </c>
      <c r="P164" s="7">
        <f t="shared" si="24"/>
        <v>0</v>
      </c>
    </row>
    <row r="165" spans="1:16">
      <c r="A165" s="156" t="s">
        <v>913</v>
      </c>
      <c r="B165" s="156"/>
      <c r="C165" s="156"/>
      <c r="D165" s="156"/>
      <c r="E165" s="156"/>
      <c r="F165" s="156"/>
      <c r="G165" s="156"/>
      <c r="H165" s="156"/>
      <c r="I165" s="156"/>
      <c r="J165" s="156"/>
      <c r="K165" s="156"/>
      <c r="L165" s="156"/>
      <c r="M165" s="156"/>
      <c r="N165" s="156"/>
      <c r="O165" s="156"/>
      <c r="P165" s="157"/>
    </row>
    <row r="166" spans="1:16">
      <c r="A166" s="153" t="s">
        <v>800</v>
      </c>
      <c r="B166" s="153"/>
      <c r="C166" s="153"/>
      <c r="D166" s="153"/>
      <c r="E166" s="153"/>
      <c r="F166" s="153"/>
      <c r="G166" s="153"/>
      <c r="H166" s="153"/>
      <c r="I166" s="153"/>
      <c r="J166" s="153"/>
      <c r="K166" s="153"/>
      <c r="L166" s="153"/>
      <c r="M166" s="153"/>
      <c r="N166" s="153"/>
      <c r="O166" s="153"/>
      <c r="P166" s="154"/>
    </row>
    <row r="167" spans="1:16" ht="31.5">
      <c r="A167" s="40">
        <v>150</v>
      </c>
      <c r="B167" s="42"/>
      <c r="C167" s="44" t="s">
        <v>855</v>
      </c>
      <c r="D167" s="41" t="s">
        <v>53</v>
      </c>
      <c r="E167" s="43">
        <v>4</v>
      </c>
      <c r="F167" s="60"/>
      <c r="G167" s="60"/>
      <c r="H167" s="7"/>
      <c r="I167" s="70"/>
      <c r="J167" s="7"/>
      <c r="K167" s="7">
        <f t="shared" si="19"/>
        <v>0</v>
      </c>
      <c r="L167" s="7">
        <f t="shared" si="20"/>
        <v>0</v>
      </c>
      <c r="M167" s="7">
        <f t="shared" si="21"/>
        <v>0</v>
      </c>
      <c r="N167" s="7">
        <f t="shared" si="22"/>
        <v>0</v>
      </c>
      <c r="O167" s="7">
        <f t="shared" si="23"/>
        <v>0</v>
      </c>
      <c r="P167" s="7">
        <f t="shared" si="24"/>
        <v>0</v>
      </c>
    </row>
    <row r="168" spans="1:16" ht="31.5">
      <c r="A168" s="40">
        <v>151</v>
      </c>
      <c r="B168" s="42"/>
      <c r="C168" s="44" t="s">
        <v>914</v>
      </c>
      <c r="D168" s="41" t="s">
        <v>53</v>
      </c>
      <c r="E168" s="43">
        <v>63</v>
      </c>
      <c r="F168" s="60"/>
      <c r="G168" s="60"/>
      <c r="H168" s="7"/>
      <c r="I168" s="70"/>
      <c r="J168" s="7"/>
      <c r="K168" s="7">
        <f t="shared" si="19"/>
        <v>0</v>
      </c>
      <c r="L168" s="7">
        <f t="shared" si="20"/>
        <v>0</v>
      </c>
      <c r="M168" s="7">
        <f t="shared" si="21"/>
        <v>0</v>
      </c>
      <c r="N168" s="7">
        <f t="shared" si="22"/>
        <v>0</v>
      </c>
      <c r="O168" s="7">
        <f t="shared" si="23"/>
        <v>0</v>
      </c>
      <c r="P168" s="7">
        <f t="shared" si="24"/>
        <v>0</v>
      </c>
    </row>
    <row r="169" spans="1:16" ht="31.5">
      <c r="A169" s="40">
        <v>152</v>
      </c>
      <c r="B169" s="42"/>
      <c r="C169" s="44" t="s">
        <v>915</v>
      </c>
      <c r="D169" s="41" t="s">
        <v>53</v>
      </c>
      <c r="E169" s="43">
        <v>24</v>
      </c>
      <c r="F169" s="60"/>
      <c r="G169" s="60"/>
      <c r="H169" s="7"/>
      <c r="I169" s="70"/>
      <c r="J169" s="7"/>
      <c r="K169" s="7">
        <f t="shared" si="19"/>
        <v>0</v>
      </c>
      <c r="L169" s="7">
        <f t="shared" si="20"/>
        <v>0</v>
      </c>
      <c r="M169" s="7">
        <f t="shared" si="21"/>
        <v>0</v>
      </c>
      <c r="N169" s="7">
        <f t="shared" si="22"/>
        <v>0</v>
      </c>
      <c r="O169" s="7">
        <f t="shared" si="23"/>
        <v>0</v>
      </c>
      <c r="P169" s="7">
        <f t="shared" si="24"/>
        <v>0</v>
      </c>
    </row>
    <row r="170" spans="1:16">
      <c r="A170" s="40">
        <v>153</v>
      </c>
      <c r="B170" s="42"/>
      <c r="C170" s="44" t="s">
        <v>820</v>
      </c>
      <c r="D170" s="41" t="s">
        <v>294</v>
      </c>
      <c r="E170" s="43">
        <v>3.5</v>
      </c>
      <c r="F170" s="60"/>
      <c r="G170" s="60"/>
      <c r="H170" s="7"/>
      <c r="I170" s="70"/>
      <c r="J170" s="7"/>
      <c r="K170" s="7">
        <f t="shared" si="19"/>
        <v>0</v>
      </c>
      <c r="L170" s="7">
        <f t="shared" si="20"/>
        <v>0</v>
      </c>
      <c r="M170" s="7">
        <f t="shared" si="21"/>
        <v>0</v>
      </c>
      <c r="N170" s="7">
        <f t="shared" si="22"/>
        <v>0</v>
      </c>
      <c r="O170" s="7">
        <f t="shared" si="23"/>
        <v>0</v>
      </c>
      <c r="P170" s="7">
        <f t="shared" si="24"/>
        <v>0</v>
      </c>
    </row>
    <row r="171" spans="1:16" ht="31.5">
      <c r="A171" s="40">
        <v>154</v>
      </c>
      <c r="B171" s="42"/>
      <c r="C171" s="44" t="s">
        <v>916</v>
      </c>
      <c r="D171" s="41" t="s">
        <v>53</v>
      </c>
      <c r="E171" s="43">
        <v>43</v>
      </c>
      <c r="F171" s="60"/>
      <c r="G171" s="60"/>
      <c r="H171" s="7"/>
      <c r="I171" s="70"/>
      <c r="J171" s="7"/>
      <c r="K171" s="7">
        <f t="shared" si="19"/>
        <v>0</v>
      </c>
      <c r="L171" s="7">
        <f t="shared" si="20"/>
        <v>0</v>
      </c>
      <c r="M171" s="7">
        <f t="shared" si="21"/>
        <v>0</v>
      </c>
      <c r="N171" s="7">
        <f t="shared" si="22"/>
        <v>0</v>
      </c>
      <c r="O171" s="7">
        <f t="shared" si="23"/>
        <v>0</v>
      </c>
      <c r="P171" s="7">
        <f t="shared" si="24"/>
        <v>0</v>
      </c>
    </row>
    <row r="172" spans="1:16">
      <c r="A172" s="40">
        <v>155</v>
      </c>
      <c r="B172" s="42"/>
      <c r="C172" s="44" t="s">
        <v>917</v>
      </c>
      <c r="D172" s="41" t="s">
        <v>53</v>
      </c>
      <c r="E172" s="43">
        <v>87</v>
      </c>
      <c r="F172" s="60"/>
      <c r="G172" s="60"/>
      <c r="H172" s="7"/>
      <c r="I172" s="70"/>
      <c r="J172" s="7"/>
      <c r="K172" s="7">
        <f t="shared" si="19"/>
        <v>0</v>
      </c>
      <c r="L172" s="7">
        <f t="shared" si="20"/>
        <v>0</v>
      </c>
      <c r="M172" s="7">
        <f t="shared" si="21"/>
        <v>0</v>
      </c>
      <c r="N172" s="7">
        <f t="shared" si="22"/>
        <v>0</v>
      </c>
      <c r="O172" s="7">
        <f t="shared" si="23"/>
        <v>0</v>
      </c>
      <c r="P172" s="7">
        <f t="shared" si="24"/>
        <v>0</v>
      </c>
    </row>
    <row r="173" spans="1:16">
      <c r="A173" s="40">
        <v>156</v>
      </c>
      <c r="B173" s="42"/>
      <c r="C173" s="44" t="s">
        <v>918</v>
      </c>
      <c r="D173" s="41" t="s">
        <v>603</v>
      </c>
      <c r="E173" s="43">
        <v>2</v>
      </c>
      <c r="F173" s="60"/>
      <c r="G173" s="60"/>
      <c r="H173" s="7"/>
      <c r="I173" s="70"/>
      <c r="J173" s="7"/>
      <c r="K173" s="7">
        <f t="shared" si="19"/>
        <v>0</v>
      </c>
      <c r="L173" s="7">
        <f t="shared" si="20"/>
        <v>0</v>
      </c>
      <c r="M173" s="7">
        <f t="shared" si="21"/>
        <v>0</v>
      </c>
      <c r="N173" s="7">
        <f t="shared" si="22"/>
        <v>0</v>
      </c>
      <c r="O173" s="7">
        <f t="shared" si="23"/>
        <v>0</v>
      </c>
      <c r="P173" s="7">
        <f t="shared" si="24"/>
        <v>0</v>
      </c>
    </row>
    <row r="174" spans="1:16" ht="31.5">
      <c r="A174" s="40">
        <v>157</v>
      </c>
      <c r="B174" s="42"/>
      <c r="C174" s="44" t="s">
        <v>919</v>
      </c>
      <c r="D174" s="41" t="s">
        <v>186</v>
      </c>
      <c r="E174" s="43">
        <v>2</v>
      </c>
      <c r="F174" s="60"/>
      <c r="G174" s="60"/>
      <c r="H174" s="7"/>
      <c r="I174" s="70"/>
      <c r="J174" s="7"/>
      <c r="K174" s="7">
        <f t="shared" si="19"/>
        <v>0</v>
      </c>
      <c r="L174" s="7">
        <f t="shared" si="20"/>
        <v>0</v>
      </c>
      <c r="M174" s="7">
        <f t="shared" si="21"/>
        <v>0</v>
      </c>
      <c r="N174" s="7">
        <f t="shared" si="22"/>
        <v>0</v>
      </c>
      <c r="O174" s="7">
        <f t="shared" si="23"/>
        <v>0</v>
      </c>
      <c r="P174" s="7">
        <f t="shared" si="24"/>
        <v>0</v>
      </c>
    </row>
    <row r="175" spans="1:16">
      <c r="A175" s="163" t="s">
        <v>808</v>
      </c>
      <c r="B175" s="163"/>
      <c r="C175" s="163"/>
      <c r="D175" s="163"/>
      <c r="E175" s="163"/>
      <c r="F175" s="156"/>
      <c r="G175" s="156"/>
      <c r="H175" s="156"/>
      <c r="I175" s="156"/>
      <c r="J175" s="156"/>
      <c r="K175" s="156"/>
      <c r="L175" s="156"/>
      <c r="M175" s="156"/>
      <c r="N175" s="156"/>
      <c r="O175" s="156"/>
      <c r="P175" s="157"/>
    </row>
    <row r="176" spans="1:16">
      <c r="A176" s="40">
        <v>159</v>
      </c>
      <c r="B176" s="42"/>
      <c r="C176" s="44" t="s">
        <v>920</v>
      </c>
      <c r="D176" s="41" t="s">
        <v>53</v>
      </c>
      <c r="E176" s="43">
        <v>150</v>
      </c>
      <c r="F176" s="60"/>
      <c r="G176" s="60"/>
      <c r="H176" s="7"/>
      <c r="I176" s="70"/>
      <c r="J176" s="7"/>
      <c r="K176" s="7">
        <f t="shared" si="19"/>
        <v>0</v>
      </c>
      <c r="L176" s="7">
        <f t="shared" si="20"/>
        <v>0</v>
      </c>
      <c r="M176" s="7">
        <f t="shared" si="21"/>
        <v>0</v>
      </c>
      <c r="N176" s="7">
        <f t="shared" si="22"/>
        <v>0</v>
      </c>
      <c r="O176" s="7">
        <f t="shared" si="23"/>
        <v>0</v>
      </c>
      <c r="P176" s="7">
        <f t="shared" si="24"/>
        <v>0</v>
      </c>
    </row>
    <row r="177" spans="1:16">
      <c r="A177" s="40">
        <v>160</v>
      </c>
      <c r="B177" s="42"/>
      <c r="C177" s="44" t="s">
        <v>921</v>
      </c>
      <c r="D177" s="41" t="s">
        <v>48</v>
      </c>
      <c r="E177" s="43">
        <v>2</v>
      </c>
      <c r="F177" s="60"/>
      <c r="G177" s="60"/>
      <c r="H177" s="7"/>
      <c r="I177" s="70"/>
      <c r="J177" s="7"/>
      <c r="K177" s="7">
        <f t="shared" si="19"/>
        <v>0</v>
      </c>
      <c r="L177" s="7">
        <f t="shared" si="20"/>
        <v>0</v>
      </c>
      <c r="M177" s="7">
        <f t="shared" si="21"/>
        <v>0</v>
      </c>
      <c r="N177" s="7">
        <f t="shared" si="22"/>
        <v>0</v>
      </c>
      <c r="O177" s="7">
        <f t="shared" si="23"/>
        <v>0</v>
      </c>
      <c r="P177" s="7">
        <f t="shared" si="24"/>
        <v>0</v>
      </c>
    </row>
    <row r="178" spans="1:16">
      <c r="A178" s="40">
        <v>161</v>
      </c>
      <c r="B178" s="42"/>
      <c r="C178" s="44" t="s">
        <v>922</v>
      </c>
      <c r="D178" s="41" t="s">
        <v>53</v>
      </c>
      <c r="E178" s="43">
        <v>12</v>
      </c>
      <c r="F178" s="60"/>
      <c r="G178" s="60"/>
      <c r="H178" s="7"/>
      <c r="I178" s="70"/>
      <c r="J178" s="7"/>
      <c r="K178" s="7">
        <f t="shared" si="19"/>
        <v>0</v>
      </c>
      <c r="L178" s="7">
        <f t="shared" si="20"/>
        <v>0</v>
      </c>
      <c r="M178" s="7">
        <f t="shared" si="21"/>
        <v>0</v>
      </c>
      <c r="N178" s="7">
        <f t="shared" si="22"/>
        <v>0</v>
      </c>
      <c r="O178" s="7">
        <f t="shared" si="23"/>
        <v>0</v>
      </c>
      <c r="P178" s="7">
        <f t="shared" si="24"/>
        <v>0</v>
      </c>
    </row>
    <row r="179" spans="1:16">
      <c r="A179" s="40">
        <v>162</v>
      </c>
      <c r="B179" s="42"/>
      <c r="C179" s="44" t="s">
        <v>923</v>
      </c>
      <c r="D179" s="41" t="s">
        <v>53</v>
      </c>
      <c r="E179" s="43">
        <v>51</v>
      </c>
      <c r="F179" s="60"/>
      <c r="G179" s="60"/>
      <c r="H179" s="7"/>
      <c r="I179" s="70"/>
      <c r="J179" s="7"/>
      <c r="K179" s="7">
        <f t="shared" si="19"/>
        <v>0</v>
      </c>
      <c r="L179" s="7">
        <f t="shared" si="20"/>
        <v>0</v>
      </c>
      <c r="M179" s="7">
        <f t="shared" si="21"/>
        <v>0</v>
      </c>
      <c r="N179" s="7">
        <f t="shared" si="22"/>
        <v>0</v>
      </c>
      <c r="O179" s="7">
        <f t="shared" si="23"/>
        <v>0</v>
      </c>
      <c r="P179" s="7">
        <f t="shared" si="24"/>
        <v>0</v>
      </c>
    </row>
    <row r="180" spans="1:16">
      <c r="A180" s="40">
        <v>163</v>
      </c>
      <c r="B180" s="42"/>
      <c r="C180" s="44" t="s">
        <v>924</v>
      </c>
      <c r="D180" s="41" t="s">
        <v>53</v>
      </c>
      <c r="E180" s="43">
        <v>24</v>
      </c>
      <c r="F180" s="60"/>
      <c r="G180" s="60"/>
      <c r="H180" s="7"/>
      <c r="I180" s="70"/>
      <c r="J180" s="7"/>
      <c r="K180" s="7">
        <f t="shared" si="19"/>
        <v>0</v>
      </c>
      <c r="L180" s="7">
        <f t="shared" si="20"/>
        <v>0</v>
      </c>
      <c r="M180" s="7">
        <f t="shared" si="21"/>
        <v>0</v>
      </c>
      <c r="N180" s="7">
        <f t="shared" si="22"/>
        <v>0</v>
      </c>
      <c r="O180" s="7">
        <f t="shared" si="23"/>
        <v>0</v>
      </c>
      <c r="P180" s="7">
        <f t="shared" si="24"/>
        <v>0</v>
      </c>
    </row>
    <row r="181" spans="1:16">
      <c r="A181" s="40">
        <v>164</v>
      </c>
      <c r="B181" s="42"/>
      <c r="C181" s="44" t="s">
        <v>885</v>
      </c>
      <c r="D181" s="41" t="s">
        <v>53</v>
      </c>
      <c r="E181" s="43">
        <v>106</v>
      </c>
      <c r="F181" s="60"/>
      <c r="G181" s="60"/>
      <c r="H181" s="7"/>
      <c r="I181" s="70"/>
      <c r="J181" s="7"/>
      <c r="K181" s="7">
        <f t="shared" si="19"/>
        <v>0</v>
      </c>
      <c r="L181" s="7">
        <f t="shared" si="20"/>
        <v>0</v>
      </c>
      <c r="M181" s="7">
        <f t="shared" si="21"/>
        <v>0</v>
      </c>
      <c r="N181" s="7">
        <f t="shared" si="22"/>
        <v>0</v>
      </c>
      <c r="O181" s="7">
        <f t="shared" si="23"/>
        <v>0</v>
      </c>
      <c r="P181" s="7">
        <f t="shared" si="24"/>
        <v>0</v>
      </c>
    </row>
    <row r="182" spans="1:16" ht="31.5">
      <c r="A182" s="40">
        <v>165</v>
      </c>
      <c r="B182" s="42"/>
      <c r="C182" s="44" t="s">
        <v>925</v>
      </c>
      <c r="D182" s="41" t="s">
        <v>186</v>
      </c>
      <c r="E182" s="43">
        <v>20</v>
      </c>
      <c r="F182" s="60"/>
      <c r="G182" s="60"/>
      <c r="H182" s="7"/>
      <c r="I182" s="70"/>
      <c r="J182" s="7"/>
      <c r="K182" s="7">
        <f t="shared" si="19"/>
        <v>0</v>
      </c>
      <c r="L182" s="7">
        <f t="shared" si="20"/>
        <v>0</v>
      </c>
      <c r="M182" s="7">
        <f t="shared" si="21"/>
        <v>0</v>
      </c>
      <c r="N182" s="7">
        <f t="shared" si="22"/>
        <v>0</v>
      </c>
      <c r="O182" s="7">
        <f t="shared" si="23"/>
        <v>0</v>
      </c>
      <c r="P182" s="7">
        <f t="shared" si="24"/>
        <v>0</v>
      </c>
    </row>
    <row r="183" spans="1:16" ht="31.5">
      <c r="A183" s="40">
        <v>166</v>
      </c>
      <c r="B183" s="42"/>
      <c r="C183" s="44" t="s">
        <v>926</v>
      </c>
      <c r="D183" s="41" t="s">
        <v>186</v>
      </c>
      <c r="E183" s="43">
        <v>2</v>
      </c>
      <c r="F183" s="60"/>
      <c r="G183" s="60"/>
      <c r="H183" s="7"/>
      <c r="I183" s="70"/>
      <c r="J183" s="7"/>
      <c r="K183" s="7">
        <f t="shared" si="19"/>
        <v>0</v>
      </c>
      <c r="L183" s="7">
        <f t="shared" si="20"/>
        <v>0</v>
      </c>
      <c r="M183" s="7">
        <f t="shared" si="21"/>
        <v>0</v>
      </c>
      <c r="N183" s="7">
        <f t="shared" si="22"/>
        <v>0</v>
      </c>
      <c r="O183" s="7">
        <f t="shared" si="23"/>
        <v>0</v>
      </c>
      <c r="P183" s="7">
        <f t="shared" si="24"/>
        <v>0</v>
      </c>
    </row>
    <row r="184" spans="1:16">
      <c r="A184" s="40">
        <v>167</v>
      </c>
      <c r="B184" s="42"/>
      <c r="C184" s="44" t="s">
        <v>811</v>
      </c>
      <c r="D184" s="41" t="s">
        <v>186</v>
      </c>
      <c r="E184" s="43">
        <v>2</v>
      </c>
      <c r="F184" s="60"/>
      <c r="G184" s="60"/>
      <c r="H184" s="7"/>
      <c r="I184" s="70"/>
      <c r="J184" s="7"/>
      <c r="K184" s="7">
        <f t="shared" si="19"/>
        <v>0</v>
      </c>
      <c r="L184" s="7">
        <f t="shared" si="20"/>
        <v>0</v>
      </c>
      <c r="M184" s="7">
        <f t="shared" si="21"/>
        <v>0</v>
      </c>
      <c r="N184" s="7">
        <f t="shared" si="22"/>
        <v>0</v>
      </c>
      <c r="O184" s="7">
        <f t="shared" si="23"/>
        <v>0</v>
      </c>
      <c r="P184" s="7">
        <f t="shared" si="24"/>
        <v>0</v>
      </c>
    </row>
    <row r="185" spans="1:16" ht="31.5">
      <c r="A185" s="40">
        <v>168</v>
      </c>
      <c r="B185" s="42"/>
      <c r="C185" s="44" t="s">
        <v>927</v>
      </c>
      <c r="D185" s="41" t="s">
        <v>186</v>
      </c>
      <c r="E185" s="43">
        <v>6</v>
      </c>
      <c r="F185" s="60"/>
      <c r="G185" s="60"/>
      <c r="H185" s="7"/>
      <c r="I185" s="70"/>
      <c r="J185" s="7"/>
      <c r="K185" s="7">
        <f t="shared" si="19"/>
        <v>0</v>
      </c>
      <c r="L185" s="7">
        <f t="shared" si="20"/>
        <v>0</v>
      </c>
      <c r="M185" s="7">
        <f t="shared" si="21"/>
        <v>0</v>
      </c>
      <c r="N185" s="7">
        <f t="shared" si="22"/>
        <v>0</v>
      </c>
      <c r="O185" s="7">
        <f t="shared" si="23"/>
        <v>0</v>
      </c>
      <c r="P185" s="7">
        <f t="shared" si="24"/>
        <v>0</v>
      </c>
    </row>
    <row r="186" spans="1:16">
      <c r="A186" s="156" t="s">
        <v>928</v>
      </c>
      <c r="B186" s="156"/>
      <c r="C186" s="156"/>
      <c r="D186" s="156"/>
      <c r="E186" s="156"/>
      <c r="F186" s="156"/>
      <c r="G186" s="156"/>
      <c r="H186" s="156"/>
      <c r="I186" s="156"/>
      <c r="J186" s="156"/>
      <c r="K186" s="156"/>
      <c r="L186" s="156"/>
      <c r="M186" s="156"/>
      <c r="N186" s="156"/>
      <c r="O186" s="156"/>
      <c r="P186" s="157"/>
    </row>
    <row r="187" spans="1:16">
      <c r="A187" s="153" t="s">
        <v>800</v>
      </c>
      <c r="B187" s="153"/>
      <c r="C187" s="153"/>
      <c r="D187" s="153"/>
      <c r="E187" s="153"/>
      <c r="F187" s="153"/>
      <c r="G187" s="153"/>
      <c r="H187" s="153"/>
      <c r="I187" s="153"/>
      <c r="J187" s="153"/>
      <c r="K187" s="153"/>
      <c r="L187" s="153"/>
      <c r="M187" s="153"/>
      <c r="N187" s="153"/>
      <c r="O187" s="153"/>
      <c r="P187" s="154"/>
    </row>
    <row r="188" spans="1:16" ht="31.5">
      <c r="A188" s="40">
        <v>171</v>
      </c>
      <c r="B188" s="42"/>
      <c r="C188" s="44" t="s">
        <v>854</v>
      </c>
      <c r="D188" s="41" t="s">
        <v>186</v>
      </c>
      <c r="E188" s="43">
        <v>31</v>
      </c>
      <c r="F188" s="60"/>
      <c r="G188" s="60"/>
      <c r="H188" s="7"/>
      <c r="I188" s="70"/>
      <c r="J188" s="7"/>
      <c r="K188" s="7">
        <f t="shared" si="19"/>
        <v>0</v>
      </c>
      <c r="L188" s="7">
        <f t="shared" si="20"/>
        <v>0</v>
      </c>
      <c r="M188" s="7">
        <f t="shared" si="21"/>
        <v>0</v>
      </c>
      <c r="N188" s="7">
        <f t="shared" si="22"/>
        <v>0</v>
      </c>
      <c r="O188" s="7">
        <f t="shared" si="23"/>
        <v>0</v>
      </c>
      <c r="P188" s="7">
        <f t="shared" si="24"/>
        <v>0</v>
      </c>
    </row>
    <row r="189" spans="1:16">
      <c r="A189" s="40">
        <v>172</v>
      </c>
      <c r="B189" s="42"/>
      <c r="C189" s="44" t="s">
        <v>929</v>
      </c>
      <c r="D189" s="41" t="s">
        <v>186</v>
      </c>
      <c r="E189" s="43">
        <v>3</v>
      </c>
      <c r="F189" s="60"/>
      <c r="G189" s="60"/>
      <c r="H189" s="7"/>
      <c r="I189" s="70"/>
      <c r="J189" s="7"/>
      <c r="K189" s="7">
        <f t="shared" si="19"/>
        <v>0</v>
      </c>
      <c r="L189" s="7">
        <f t="shared" si="20"/>
        <v>0</v>
      </c>
      <c r="M189" s="7">
        <f t="shared" si="21"/>
        <v>0</v>
      </c>
      <c r="N189" s="7">
        <f t="shared" si="22"/>
        <v>0</v>
      </c>
      <c r="O189" s="7">
        <f t="shared" si="23"/>
        <v>0</v>
      </c>
      <c r="P189" s="7">
        <f t="shared" si="24"/>
        <v>0</v>
      </c>
    </row>
    <row r="190" spans="1:16" ht="31.5">
      <c r="A190" s="40">
        <v>173</v>
      </c>
      <c r="B190" s="42"/>
      <c r="C190" s="44" t="s">
        <v>855</v>
      </c>
      <c r="D190" s="41" t="s">
        <v>53</v>
      </c>
      <c r="E190" s="43">
        <v>105</v>
      </c>
      <c r="F190" s="60"/>
      <c r="G190" s="60"/>
      <c r="H190" s="7"/>
      <c r="I190" s="70"/>
      <c r="J190" s="7"/>
      <c r="K190" s="7">
        <f t="shared" si="19"/>
        <v>0</v>
      </c>
      <c r="L190" s="7">
        <f t="shared" si="20"/>
        <v>0</v>
      </c>
      <c r="M190" s="7">
        <f t="shared" si="21"/>
        <v>0</v>
      </c>
      <c r="N190" s="7">
        <f t="shared" si="22"/>
        <v>0</v>
      </c>
      <c r="O190" s="7">
        <f t="shared" si="23"/>
        <v>0</v>
      </c>
      <c r="P190" s="7">
        <f t="shared" si="24"/>
        <v>0</v>
      </c>
    </row>
    <row r="191" spans="1:16" ht="31.5">
      <c r="A191" s="40">
        <v>174</v>
      </c>
      <c r="B191" s="42"/>
      <c r="C191" s="44" t="s">
        <v>856</v>
      </c>
      <c r="D191" s="41" t="s">
        <v>53</v>
      </c>
      <c r="E191" s="43">
        <v>49</v>
      </c>
      <c r="F191" s="60"/>
      <c r="G191" s="60"/>
      <c r="H191" s="7"/>
      <c r="I191" s="70"/>
      <c r="J191" s="7"/>
      <c r="K191" s="7">
        <f t="shared" si="19"/>
        <v>0</v>
      </c>
      <c r="L191" s="7">
        <f t="shared" si="20"/>
        <v>0</v>
      </c>
      <c r="M191" s="7">
        <f t="shared" si="21"/>
        <v>0</v>
      </c>
      <c r="N191" s="7">
        <f t="shared" si="22"/>
        <v>0</v>
      </c>
      <c r="O191" s="7">
        <f t="shared" si="23"/>
        <v>0</v>
      </c>
      <c r="P191" s="7">
        <f t="shared" si="24"/>
        <v>0</v>
      </c>
    </row>
    <row r="192" spans="1:16" ht="31.5">
      <c r="A192" s="40">
        <v>175</v>
      </c>
      <c r="B192" s="42"/>
      <c r="C192" s="44" t="s">
        <v>867</v>
      </c>
      <c r="D192" s="41" t="s">
        <v>53</v>
      </c>
      <c r="E192" s="43">
        <v>16</v>
      </c>
      <c r="F192" s="60"/>
      <c r="G192" s="60"/>
      <c r="H192" s="7"/>
      <c r="I192" s="70"/>
      <c r="J192" s="7"/>
      <c r="K192" s="7">
        <f t="shared" si="19"/>
        <v>0</v>
      </c>
      <c r="L192" s="7">
        <f t="shared" si="20"/>
        <v>0</v>
      </c>
      <c r="M192" s="7">
        <f t="shared" si="21"/>
        <v>0</v>
      </c>
      <c r="N192" s="7">
        <f t="shared" si="22"/>
        <v>0</v>
      </c>
      <c r="O192" s="7">
        <f t="shared" si="23"/>
        <v>0</v>
      </c>
      <c r="P192" s="7">
        <f t="shared" si="24"/>
        <v>0</v>
      </c>
    </row>
    <row r="193" spans="1:16" ht="31.5">
      <c r="A193" s="40">
        <v>176</v>
      </c>
      <c r="B193" s="42"/>
      <c r="C193" s="44" t="s">
        <v>930</v>
      </c>
      <c r="D193" s="41" t="s">
        <v>53</v>
      </c>
      <c r="E193" s="43">
        <v>127</v>
      </c>
      <c r="F193" s="60"/>
      <c r="G193" s="60"/>
      <c r="H193" s="7"/>
      <c r="I193" s="70"/>
      <c r="J193" s="7"/>
      <c r="K193" s="7">
        <f t="shared" si="19"/>
        <v>0</v>
      </c>
      <c r="L193" s="7">
        <f t="shared" si="20"/>
        <v>0</v>
      </c>
      <c r="M193" s="7">
        <f t="shared" si="21"/>
        <v>0</v>
      </c>
      <c r="N193" s="7">
        <f t="shared" si="22"/>
        <v>0</v>
      </c>
      <c r="O193" s="7">
        <f t="shared" si="23"/>
        <v>0</v>
      </c>
      <c r="P193" s="7">
        <f t="shared" si="24"/>
        <v>0</v>
      </c>
    </row>
    <row r="194" spans="1:16" ht="47.25">
      <c r="A194" s="40">
        <v>177</v>
      </c>
      <c r="B194" s="42"/>
      <c r="C194" s="44" t="s">
        <v>931</v>
      </c>
      <c r="D194" s="41" t="s">
        <v>53</v>
      </c>
      <c r="E194" s="43">
        <v>22</v>
      </c>
      <c r="F194" s="60"/>
      <c r="G194" s="60"/>
      <c r="H194" s="7"/>
      <c r="I194" s="70"/>
      <c r="J194" s="7"/>
      <c r="K194" s="7">
        <f t="shared" si="19"/>
        <v>0</v>
      </c>
      <c r="L194" s="7">
        <f t="shared" si="20"/>
        <v>0</v>
      </c>
      <c r="M194" s="7">
        <f t="shared" si="21"/>
        <v>0</v>
      </c>
      <c r="N194" s="7">
        <f t="shared" si="22"/>
        <v>0</v>
      </c>
      <c r="O194" s="7">
        <f t="shared" si="23"/>
        <v>0</v>
      </c>
      <c r="P194" s="7">
        <f t="shared" si="24"/>
        <v>0</v>
      </c>
    </row>
    <row r="195" spans="1:16" ht="31.5">
      <c r="A195" s="40">
        <v>178</v>
      </c>
      <c r="B195" s="42"/>
      <c r="C195" s="44" t="s">
        <v>914</v>
      </c>
      <c r="D195" s="41" t="s">
        <v>53</v>
      </c>
      <c r="E195" s="43">
        <v>212</v>
      </c>
      <c r="F195" s="60"/>
      <c r="G195" s="60"/>
      <c r="H195" s="7"/>
      <c r="I195" s="70"/>
      <c r="J195" s="7"/>
      <c r="K195" s="7">
        <f t="shared" si="19"/>
        <v>0</v>
      </c>
      <c r="L195" s="7">
        <f t="shared" si="20"/>
        <v>0</v>
      </c>
      <c r="M195" s="7">
        <f t="shared" si="21"/>
        <v>0</v>
      </c>
      <c r="N195" s="7">
        <f t="shared" si="22"/>
        <v>0</v>
      </c>
      <c r="O195" s="7">
        <f t="shared" si="23"/>
        <v>0</v>
      </c>
      <c r="P195" s="7">
        <f t="shared" si="24"/>
        <v>0</v>
      </c>
    </row>
    <row r="196" spans="1:16">
      <c r="A196" s="40">
        <v>179</v>
      </c>
      <c r="B196" s="42"/>
      <c r="C196" s="44" t="s">
        <v>932</v>
      </c>
      <c r="D196" s="41" t="s">
        <v>53</v>
      </c>
      <c r="E196" s="43">
        <v>21</v>
      </c>
      <c r="F196" s="60"/>
      <c r="G196" s="60"/>
      <c r="H196" s="7"/>
      <c r="I196" s="70"/>
      <c r="J196" s="7"/>
      <c r="K196" s="7">
        <f t="shared" si="19"/>
        <v>0</v>
      </c>
      <c r="L196" s="7">
        <f t="shared" si="20"/>
        <v>0</v>
      </c>
      <c r="M196" s="7">
        <f t="shared" si="21"/>
        <v>0</v>
      </c>
      <c r="N196" s="7">
        <f t="shared" si="22"/>
        <v>0</v>
      </c>
      <c r="O196" s="7">
        <f t="shared" si="23"/>
        <v>0</v>
      </c>
      <c r="P196" s="7">
        <f t="shared" si="24"/>
        <v>0</v>
      </c>
    </row>
    <row r="197" spans="1:16" ht="31.5">
      <c r="A197" s="40">
        <v>180</v>
      </c>
      <c r="B197" s="42"/>
      <c r="C197" s="44" t="s">
        <v>933</v>
      </c>
      <c r="D197" s="41" t="s">
        <v>53</v>
      </c>
      <c r="E197" s="43">
        <v>6</v>
      </c>
      <c r="F197" s="60"/>
      <c r="G197" s="60"/>
      <c r="H197" s="7"/>
      <c r="I197" s="70"/>
      <c r="J197" s="7"/>
      <c r="K197" s="7">
        <f t="shared" si="19"/>
        <v>0</v>
      </c>
      <c r="L197" s="7">
        <f t="shared" si="20"/>
        <v>0</v>
      </c>
      <c r="M197" s="7">
        <f t="shared" si="21"/>
        <v>0</v>
      </c>
      <c r="N197" s="7">
        <f t="shared" si="22"/>
        <v>0</v>
      </c>
      <c r="O197" s="7">
        <f t="shared" si="23"/>
        <v>0</v>
      </c>
      <c r="P197" s="7">
        <f t="shared" si="24"/>
        <v>0</v>
      </c>
    </row>
    <row r="198" spans="1:16">
      <c r="A198" s="40">
        <v>181</v>
      </c>
      <c r="B198" s="42"/>
      <c r="C198" s="44" t="s">
        <v>857</v>
      </c>
      <c r="D198" s="41" t="s">
        <v>294</v>
      </c>
      <c r="E198" s="43">
        <v>57</v>
      </c>
      <c r="F198" s="60"/>
      <c r="G198" s="60"/>
      <c r="H198" s="7"/>
      <c r="I198" s="70"/>
      <c r="J198" s="7"/>
      <c r="K198" s="7">
        <f t="shared" si="19"/>
        <v>0</v>
      </c>
      <c r="L198" s="7">
        <f t="shared" si="20"/>
        <v>0</v>
      </c>
      <c r="M198" s="7">
        <f t="shared" si="21"/>
        <v>0</v>
      </c>
      <c r="N198" s="7">
        <f t="shared" si="22"/>
        <v>0</v>
      </c>
      <c r="O198" s="7">
        <f t="shared" si="23"/>
        <v>0</v>
      </c>
      <c r="P198" s="7">
        <f t="shared" si="24"/>
        <v>0</v>
      </c>
    </row>
    <row r="199" spans="1:16">
      <c r="A199" s="40">
        <v>182</v>
      </c>
      <c r="B199" s="42"/>
      <c r="C199" s="44" t="s">
        <v>934</v>
      </c>
      <c r="D199" s="41" t="s">
        <v>294</v>
      </c>
      <c r="E199" s="43">
        <v>4</v>
      </c>
      <c r="F199" s="60"/>
      <c r="G199" s="60"/>
      <c r="H199" s="7"/>
      <c r="I199" s="70"/>
      <c r="J199" s="7"/>
      <c r="K199" s="7">
        <f t="shared" si="19"/>
        <v>0</v>
      </c>
      <c r="L199" s="7">
        <f t="shared" si="20"/>
        <v>0</v>
      </c>
      <c r="M199" s="7">
        <f t="shared" si="21"/>
        <v>0</v>
      </c>
      <c r="N199" s="7">
        <f t="shared" si="22"/>
        <v>0</v>
      </c>
      <c r="O199" s="7">
        <f t="shared" si="23"/>
        <v>0</v>
      </c>
      <c r="P199" s="7">
        <f t="shared" si="24"/>
        <v>0</v>
      </c>
    </row>
    <row r="200" spans="1:16">
      <c r="A200" s="40">
        <v>183</v>
      </c>
      <c r="B200" s="42"/>
      <c r="C200" s="44" t="s">
        <v>858</v>
      </c>
      <c r="D200" s="41" t="s">
        <v>294</v>
      </c>
      <c r="E200" s="43">
        <v>5</v>
      </c>
      <c r="F200" s="60"/>
      <c r="G200" s="60"/>
      <c r="H200" s="7"/>
      <c r="I200" s="70"/>
      <c r="J200" s="7"/>
      <c r="K200" s="7">
        <f t="shared" si="19"/>
        <v>0</v>
      </c>
      <c r="L200" s="7">
        <f t="shared" si="20"/>
        <v>0</v>
      </c>
      <c r="M200" s="7">
        <f t="shared" si="21"/>
        <v>0</v>
      </c>
      <c r="N200" s="7">
        <f t="shared" si="22"/>
        <v>0</v>
      </c>
      <c r="O200" s="7">
        <f t="shared" si="23"/>
        <v>0</v>
      </c>
      <c r="P200" s="7">
        <f t="shared" si="24"/>
        <v>0</v>
      </c>
    </row>
    <row r="201" spans="1:16" ht="31.5">
      <c r="A201" s="40">
        <v>184</v>
      </c>
      <c r="B201" s="42"/>
      <c r="C201" s="44" t="s">
        <v>859</v>
      </c>
      <c r="D201" s="41" t="s">
        <v>294</v>
      </c>
      <c r="E201" s="43">
        <v>19.5</v>
      </c>
      <c r="F201" s="60"/>
      <c r="G201" s="60"/>
      <c r="H201" s="7"/>
      <c r="I201" s="70"/>
      <c r="J201" s="7"/>
      <c r="K201" s="7">
        <f t="shared" si="19"/>
        <v>0</v>
      </c>
      <c r="L201" s="7">
        <f t="shared" si="20"/>
        <v>0</v>
      </c>
      <c r="M201" s="7">
        <f t="shared" si="21"/>
        <v>0</v>
      </c>
      <c r="N201" s="7">
        <f t="shared" si="22"/>
        <v>0</v>
      </c>
      <c r="O201" s="7">
        <f t="shared" si="23"/>
        <v>0</v>
      </c>
      <c r="P201" s="7">
        <f t="shared" si="24"/>
        <v>0</v>
      </c>
    </row>
    <row r="202" spans="1:16" ht="47.25">
      <c r="A202" s="40">
        <v>185</v>
      </c>
      <c r="B202" s="42"/>
      <c r="C202" s="44" t="s">
        <v>860</v>
      </c>
      <c r="D202" s="41" t="s">
        <v>294</v>
      </c>
      <c r="E202" s="43">
        <v>19.5</v>
      </c>
      <c r="F202" s="60"/>
      <c r="G202" s="60"/>
      <c r="H202" s="7"/>
      <c r="I202" s="70"/>
      <c r="J202" s="7"/>
      <c r="K202" s="7">
        <f t="shared" si="19"/>
        <v>0</v>
      </c>
      <c r="L202" s="7">
        <f t="shared" si="20"/>
        <v>0</v>
      </c>
      <c r="M202" s="7">
        <f t="shared" si="21"/>
        <v>0</v>
      </c>
      <c r="N202" s="7">
        <f t="shared" si="22"/>
        <v>0</v>
      </c>
      <c r="O202" s="7">
        <f t="shared" si="23"/>
        <v>0</v>
      </c>
      <c r="P202" s="7">
        <f t="shared" si="24"/>
        <v>0</v>
      </c>
    </row>
    <row r="203" spans="1:16">
      <c r="A203" s="40">
        <v>186</v>
      </c>
      <c r="B203" s="42"/>
      <c r="C203" s="44" t="s">
        <v>820</v>
      </c>
      <c r="D203" s="41" t="s">
        <v>294</v>
      </c>
      <c r="E203" s="43">
        <v>164.5</v>
      </c>
      <c r="F203" s="60"/>
      <c r="G203" s="60"/>
      <c r="H203" s="7"/>
      <c r="I203" s="70"/>
      <c r="J203" s="7"/>
      <c r="K203" s="7">
        <f t="shared" si="19"/>
        <v>0</v>
      </c>
      <c r="L203" s="7">
        <f t="shared" si="20"/>
        <v>0</v>
      </c>
      <c r="M203" s="7">
        <f t="shared" si="21"/>
        <v>0</v>
      </c>
      <c r="N203" s="7">
        <f t="shared" si="22"/>
        <v>0</v>
      </c>
      <c r="O203" s="7">
        <f t="shared" si="23"/>
        <v>0</v>
      </c>
      <c r="P203" s="7">
        <f t="shared" si="24"/>
        <v>0</v>
      </c>
    </row>
    <row r="204" spans="1:16">
      <c r="A204" s="40">
        <v>187</v>
      </c>
      <c r="B204" s="42"/>
      <c r="C204" s="44" t="s">
        <v>935</v>
      </c>
      <c r="D204" s="41" t="s">
        <v>53</v>
      </c>
      <c r="E204" s="43">
        <v>3</v>
      </c>
      <c r="F204" s="60"/>
      <c r="G204" s="60"/>
      <c r="H204" s="7"/>
      <c r="I204" s="70"/>
      <c r="J204" s="7"/>
      <c r="K204" s="7">
        <f t="shared" si="19"/>
        <v>0</v>
      </c>
      <c r="L204" s="7">
        <f t="shared" si="20"/>
        <v>0</v>
      </c>
      <c r="M204" s="7">
        <f t="shared" si="21"/>
        <v>0</v>
      </c>
      <c r="N204" s="7">
        <f t="shared" si="22"/>
        <v>0</v>
      </c>
      <c r="O204" s="7">
        <f t="shared" si="23"/>
        <v>0</v>
      </c>
      <c r="P204" s="7">
        <f t="shared" si="24"/>
        <v>0</v>
      </c>
    </row>
    <row r="205" spans="1:16" ht="31.5">
      <c r="A205" s="40">
        <v>188</v>
      </c>
      <c r="B205" s="42"/>
      <c r="C205" s="44" t="s">
        <v>936</v>
      </c>
      <c r="D205" s="41" t="s">
        <v>53</v>
      </c>
      <c r="E205" s="43">
        <v>110</v>
      </c>
      <c r="F205" s="60"/>
      <c r="G205" s="60"/>
      <c r="H205" s="7"/>
      <c r="I205" s="70"/>
      <c r="J205" s="7"/>
      <c r="K205" s="7">
        <f t="shared" si="19"/>
        <v>0</v>
      </c>
      <c r="L205" s="7">
        <f t="shared" si="20"/>
        <v>0</v>
      </c>
      <c r="M205" s="7">
        <f t="shared" si="21"/>
        <v>0</v>
      </c>
      <c r="N205" s="7">
        <f t="shared" si="22"/>
        <v>0</v>
      </c>
      <c r="O205" s="7">
        <f t="shared" si="23"/>
        <v>0</v>
      </c>
      <c r="P205" s="7">
        <f t="shared" si="24"/>
        <v>0</v>
      </c>
    </row>
    <row r="206" spans="1:16">
      <c r="A206" s="40">
        <v>189</v>
      </c>
      <c r="B206" s="42"/>
      <c r="C206" s="44" t="s">
        <v>937</v>
      </c>
      <c r="D206" s="41" t="s">
        <v>53</v>
      </c>
      <c r="E206" s="43">
        <v>24</v>
      </c>
      <c r="F206" s="60"/>
      <c r="G206" s="60"/>
      <c r="H206" s="7"/>
      <c r="I206" s="70"/>
      <c r="J206" s="7"/>
      <c r="K206" s="7">
        <f t="shared" si="19"/>
        <v>0</v>
      </c>
      <c r="L206" s="7">
        <f t="shared" si="20"/>
        <v>0</v>
      </c>
      <c r="M206" s="7">
        <f t="shared" si="21"/>
        <v>0</v>
      </c>
      <c r="N206" s="7">
        <f t="shared" si="22"/>
        <v>0</v>
      </c>
      <c r="O206" s="7">
        <f t="shared" si="23"/>
        <v>0</v>
      </c>
      <c r="P206" s="7">
        <f t="shared" si="24"/>
        <v>0</v>
      </c>
    </row>
    <row r="207" spans="1:16">
      <c r="A207" s="40">
        <v>190</v>
      </c>
      <c r="B207" s="42"/>
      <c r="C207" s="44" t="s">
        <v>938</v>
      </c>
      <c r="D207" s="41" t="s">
        <v>53</v>
      </c>
      <c r="E207" s="43">
        <v>188</v>
      </c>
      <c r="F207" s="60"/>
      <c r="G207" s="60"/>
      <c r="H207" s="7"/>
      <c r="I207" s="70"/>
      <c r="J207" s="7"/>
      <c r="K207" s="7">
        <f t="shared" si="19"/>
        <v>0</v>
      </c>
      <c r="L207" s="7">
        <f t="shared" si="20"/>
        <v>0</v>
      </c>
      <c r="M207" s="7">
        <f t="shared" si="21"/>
        <v>0</v>
      </c>
      <c r="N207" s="7">
        <f t="shared" si="22"/>
        <v>0</v>
      </c>
      <c r="O207" s="7">
        <f t="shared" si="23"/>
        <v>0</v>
      </c>
      <c r="P207" s="7">
        <f t="shared" si="24"/>
        <v>0</v>
      </c>
    </row>
    <row r="208" spans="1:16" ht="31.5">
      <c r="A208" s="40">
        <v>191</v>
      </c>
      <c r="B208" s="42"/>
      <c r="C208" s="44" t="s">
        <v>939</v>
      </c>
      <c r="D208" s="41" t="s">
        <v>53</v>
      </c>
      <c r="E208" s="43">
        <v>40</v>
      </c>
      <c r="F208" s="60"/>
      <c r="G208" s="60"/>
      <c r="H208" s="7"/>
      <c r="I208" s="70"/>
      <c r="J208" s="7"/>
      <c r="K208" s="7">
        <f t="shared" si="19"/>
        <v>0</v>
      </c>
      <c r="L208" s="7">
        <f t="shared" si="20"/>
        <v>0</v>
      </c>
      <c r="M208" s="7">
        <f t="shared" si="21"/>
        <v>0</v>
      </c>
      <c r="N208" s="7">
        <f t="shared" si="22"/>
        <v>0</v>
      </c>
      <c r="O208" s="7">
        <f t="shared" si="23"/>
        <v>0</v>
      </c>
      <c r="P208" s="7">
        <f t="shared" si="24"/>
        <v>0</v>
      </c>
    </row>
    <row r="209" spans="1:16">
      <c r="A209" s="40">
        <v>192</v>
      </c>
      <c r="B209" s="42"/>
      <c r="C209" s="44" t="s">
        <v>940</v>
      </c>
      <c r="D209" s="41" t="s">
        <v>186</v>
      </c>
      <c r="E209" s="43">
        <v>2</v>
      </c>
      <c r="F209" s="60"/>
      <c r="G209" s="60"/>
      <c r="H209" s="7"/>
      <c r="I209" s="70"/>
      <c r="J209" s="7"/>
      <c r="K209" s="7">
        <f t="shared" si="19"/>
        <v>0</v>
      </c>
      <c r="L209" s="7">
        <f t="shared" si="20"/>
        <v>0</v>
      </c>
      <c r="M209" s="7">
        <f t="shared" si="21"/>
        <v>0</v>
      </c>
      <c r="N209" s="7">
        <f t="shared" si="22"/>
        <v>0</v>
      </c>
      <c r="O209" s="7">
        <f t="shared" si="23"/>
        <v>0</v>
      </c>
      <c r="P209" s="7">
        <f t="shared" si="24"/>
        <v>0</v>
      </c>
    </row>
    <row r="210" spans="1:16" ht="31.5">
      <c r="A210" s="40">
        <v>193</v>
      </c>
      <c r="B210" s="42"/>
      <c r="C210" s="44" t="s">
        <v>941</v>
      </c>
      <c r="D210" s="41" t="s">
        <v>186</v>
      </c>
      <c r="E210" s="43">
        <v>2</v>
      </c>
      <c r="F210" s="60"/>
      <c r="G210" s="60"/>
      <c r="H210" s="7"/>
      <c r="I210" s="70"/>
      <c r="J210" s="7"/>
      <c r="K210" s="7">
        <f t="shared" si="19"/>
        <v>0</v>
      </c>
      <c r="L210" s="7">
        <f t="shared" si="20"/>
        <v>0</v>
      </c>
      <c r="M210" s="7">
        <f t="shared" si="21"/>
        <v>0</v>
      </c>
      <c r="N210" s="7">
        <f t="shared" si="22"/>
        <v>0</v>
      </c>
      <c r="O210" s="7">
        <f t="shared" si="23"/>
        <v>0</v>
      </c>
      <c r="P210" s="7">
        <f t="shared" si="24"/>
        <v>0</v>
      </c>
    </row>
    <row r="211" spans="1:16" ht="31.5">
      <c r="A211" s="40">
        <v>194</v>
      </c>
      <c r="B211" s="42"/>
      <c r="C211" s="44" t="s">
        <v>942</v>
      </c>
      <c r="D211" s="41" t="s">
        <v>186</v>
      </c>
      <c r="E211" s="43">
        <v>4</v>
      </c>
      <c r="F211" s="60"/>
      <c r="G211" s="60"/>
      <c r="H211" s="7"/>
      <c r="I211" s="70"/>
      <c r="J211" s="7"/>
      <c r="K211" s="7">
        <f t="shared" si="19"/>
        <v>0</v>
      </c>
      <c r="L211" s="7">
        <f t="shared" si="20"/>
        <v>0</v>
      </c>
      <c r="M211" s="7">
        <f t="shared" si="21"/>
        <v>0</v>
      </c>
      <c r="N211" s="7">
        <f t="shared" si="22"/>
        <v>0</v>
      </c>
      <c r="O211" s="7">
        <f t="shared" si="23"/>
        <v>0</v>
      </c>
      <c r="P211" s="7">
        <f t="shared" si="24"/>
        <v>0</v>
      </c>
    </row>
    <row r="212" spans="1:16" ht="31.5">
      <c r="A212" s="40">
        <v>195</v>
      </c>
      <c r="B212" s="42"/>
      <c r="C212" s="44" t="s">
        <v>943</v>
      </c>
      <c r="D212" s="41" t="s">
        <v>53</v>
      </c>
      <c r="E212" s="43">
        <v>129</v>
      </c>
      <c r="F212" s="60"/>
      <c r="G212" s="60"/>
      <c r="H212" s="7"/>
      <c r="I212" s="70"/>
      <c r="J212" s="7"/>
      <c r="K212" s="7">
        <f t="shared" si="19"/>
        <v>0</v>
      </c>
      <c r="L212" s="7">
        <f t="shared" si="20"/>
        <v>0</v>
      </c>
      <c r="M212" s="7">
        <f t="shared" si="21"/>
        <v>0</v>
      </c>
      <c r="N212" s="7">
        <f t="shared" si="22"/>
        <v>0</v>
      </c>
      <c r="O212" s="7">
        <f t="shared" si="23"/>
        <v>0</v>
      </c>
      <c r="P212" s="7">
        <f t="shared" si="24"/>
        <v>0</v>
      </c>
    </row>
    <row r="213" spans="1:16">
      <c r="A213" s="153" t="s">
        <v>824</v>
      </c>
      <c r="B213" s="153"/>
      <c r="C213" s="153"/>
      <c r="D213" s="153"/>
      <c r="E213" s="153"/>
      <c r="F213" s="153"/>
      <c r="G213" s="153"/>
      <c r="H213" s="153"/>
      <c r="I213" s="153"/>
      <c r="J213" s="153"/>
      <c r="K213" s="153"/>
      <c r="L213" s="153"/>
      <c r="M213" s="153"/>
      <c r="N213" s="153"/>
      <c r="O213" s="153"/>
      <c r="P213" s="154"/>
    </row>
    <row r="214" spans="1:16">
      <c r="A214" s="40">
        <v>197</v>
      </c>
      <c r="B214" s="42"/>
      <c r="C214" s="44" t="s">
        <v>944</v>
      </c>
      <c r="D214" s="41" t="s">
        <v>294</v>
      </c>
      <c r="E214" s="43">
        <v>4</v>
      </c>
      <c r="F214" s="60"/>
      <c r="G214" s="60"/>
      <c r="H214" s="7"/>
      <c r="I214" s="70"/>
      <c r="J214" s="7"/>
      <c r="K214" s="7">
        <f t="shared" ref="K214:K215" si="25">SUM(H214:J214)</f>
        <v>0</v>
      </c>
      <c r="L214" s="7">
        <f t="shared" ref="L214:L237" si="26">ROUND(E214*F214,2)</f>
        <v>0</v>
      </c>
      <c r="M214" s="7">
        <f t="shared" ref="M214:M237" si="27">ROUND(E214*H214,2)</f>
        <v>0</v>
      </c>
      <c r="N214" s="7">
        <f t="shared" ref="N214:N237" si="28">ROUND(E214*I214,2)</f>
        <v>0</v>
      </c>
      <c r="O214" s="7">
        <f t="shared" ref="O214:O237" si="29">ROUND(E214*J214,2)</f>
        <v>0</v>
      </c>
      <c r="P214" s="7">
        <f t="shared" ref="P214:P237" si="30">SUM(M214:O214)</f>
        <v>0</v>
      </c>
    </row>
    <row r="215" spans="1:16">
      <c r="A215" s="40">
        <v>198</v>
      </c>
      <c r="B215" s="42"/>
      <c r="C215" s="44" t="s">
        <v>863</v>
      </c>
      <c r="D215" s="41" t="s">
        <v>294</v>
      </c>
      <c r="E215" s="43">
        <v>28.5</v>
      </c>
      <c r="F215" s="60"/>
      <c r="G215" s="60"/>
      <c r="H215" s="7"/>
      <c r="I215" s="70"/>
      <c r="J215" s="7"/>
      <c r="K215" s="7">
        <f t="shared" si="25"/>
        <v>0</v>
      </c>
      <c r="L215" s="7">
        <f t="shared" si="26"/>
        <v>0</v>
      </c>
      <c r="M215" s="7">
        <f t="shared" si="27"/>
        <v>0</v>
      </c>
      <c r="N215" s="7">
        <f t="shared" si="28"/>
        <v>0</v>
      </c>
      <c r="O215" s="7">
        <f t="shared" si="29"/>
        <v>0</v>
      </c>
      <c r="P215" s="7">
        <f t="shared" si="30"/>
        <v>0</v>
      </c>
    </row>
    <row r="216" spans="1:16">
      <c r="A216" s="40">
        <v>199</v>
      </c>
      <c r="B216" s="42"/>
      <c r="C216" s="44" t="s">
        <v>945</v>
      </c>
      <c r="D216" s="41" t="s">
        <v>53</v>
      </c>
      <c r="E216" s="43">
        <v>286</v>
      </c>
      <c r="F216" s="60"/>
      <c r="G216" s="60"/>
      <c r="H216" s="7"/>
      <c r="I216" s="70"/>
      <c r="J216" s="7"/>
      <c r="K216" s="7">
        <f t="shared" ref="K216:K233" si="31">SUM(H216:J216)</f>
        <v>0</v>
      </c>
      <c r="L216" s="7">
        <f t="shared" si="26"/>
        <v>0</v>
      </c>
      <c r="M216" s="7">
        <f t="shared" si="27"/>
        <v>0</v>
      </c>
      <c r="N216" s="7">
        <f t="shared" si="28"/>
        <v>0</v>
      </c>
      <c r="O216" s="7">
        <f t="shared" si="29"/>
        <v>0</v>
      </c>
      <c r="P216" s="7">
        <f t="shared" si="30"/>
        <v>0</v>
      </c>
    </row>
    <row r="217" spans="1:16" ht="47.25">
      <c r="A217" s="40">
        <v>200</v>
      </c>
      <c r="B217" s="42"/>
      <c r="C217" s="44" t="s">
        <v>864</v>
      </c>
      <c r="D217" s="41" t="s">
        <v>294</v>
      </c>
      <c r="E217" s="43">
        <v>19.5</v>
      </c>
      <c r="F217" s="60"/>
      <c r="G217" s="60"/>
      <c r="H217" s="7"/>
      <c r="I217" s="70"/>
      <c r="J217" s="7"/>
      <c r="K217" s="7">
        <f t="shared" si="31"/>
        <v>0</v>
      </c>
      <c r="L217" s="7">
        <f t="shared" si="26"/>
        <v>0</v>
      </c>
      <c r="M217" s="7">
        <f t="shared" si="27"/>
        <v>0</v>
      </c>
      <c r="N217" s="7">
        <f t="shared" si="28"/>
        <v>0</v>
      </c>
      <c r="O217" s="7">
        <f t="shared" si="29"/>
        <v>0</v>
      </c>
      <c r="P217" s="7">
        <f t="shared" si="30"/>
        <v>0</v>
      </c>
    </row>
    <row r="218" spans="1:16">
      <c r="A218" s="153" t="s">
        <v>808</v>
      </c>
      <c r="B218" s="153"/>
      <c r="C218" s="153"/>
      <c r="D218" s="153"/>
      <c r="E218" s="153"/>
      <c r="F218" s="153"/>
      <c r="G218" s="153"/>
      <c r="H218" s="153"/>
      <c r="I218" s="153"/>
      <c r="J218" s="153"/>
      <c r="K218" s="153"/>
      <c r="L218" s="153"/>
      <c r="M218" s="153"/>
      <c r="N218" s="153"/>
      <c r="O218" s="153"/>
      <c r="P218" s="154"/>
    </row>
    <row r="219" spans="1:16">
      <c r="A219" s="40">
        <v>202</v>
      </c>
      <c r="B219" s="42"/>
      <c r="C219" s="44" t="s">
        <v>946</v>
      </c>
      <c r="D219" s="41" t="s">
        <v>53</v>
      </c>
      <c r="E219" s="43">
        <v>346</v>
      </c>
      <c r="F219" s="60"/>
      <c r="G219" s="60"/>
      <c r="H219" s="7"/>
      <c r="I219" s="70"/>
      <c r="J219" s="7"/>
      <c r="K219" s="7">
        <f t="shared" si="31"/>
        <v>0</v>
      </c>
      <c r="L219" s="7">
        <f t="shared" si="26"/>
        <v>0</v>
      </c>
      <c r="M219" s="7">
        <f t="shared" si="27"/>
        <v>0</v>
      </c>
      <c r="N219" s="7">
        <f t="shared" si="28"/>
        <v>0</v>
      </c>
      <c r="O219" s="7">
        <f t="shared" si="29"/>
        <v>0</v>
      </c>
      <c r="P219" s="7">
        <f t="shared" si="30"/>
        <v>0</v>
      </c>
    </row>
    <row r="220" spans="1:16">
      <c r="A220" s="40">
        <v>203</v>
      </c>
      <c r="B220" s="42"/>
      <c r="C220" s="44" t="s">
        <v>947</v>
      </c>
      <c r="D220" s="41" t="s">
        <v>53</v>
      </c>
      <c r="E220" s="43">
        <v>31</v>
      </c>
      <c r="F220" s="60"/>
      <c r="G220" s="60"/>
      <c r="H220" s="7"/>
      <c r="I220" s="70"/>
      <c r="J220" s="7"/>
      <c r="K220" s="7">
        <f t="shared" si="31"/>
        <v>0</v>
      </c>
      <c r="L220" s="7">
        <f t="shared" si="26"/>
        <v>0</v>
      </c>
      <c r="M220" s="7">
        <f t="shared" si="27"/>
        <v>0</v>
      </c>
      <c r="N220" s="7">
        <f t="shared" si="28"/>
        <v>0</v>
      </c>
      <c r="O220" s="7">
        <f t="shared" si="29"/>
        <v>0</v>
      </c>
      <c r="P220" s="7">
        <f t="shared" si="30"/>
        <v>0</v>
      </c>
    </row>
    <row r="221" spans="1:16">
      <c r="A221" s="40">
        <v>204</v>
      </c>
      <c r="B221" s="42"/>
      <c r="C221" s="44" t="s">
        <v>921</v>
      </c>
      <c r="D221" s="41" t="s">
        <v>48</v>
      </c>
      <c r="E221" s="43">
        <v>4</v>
      </c>
      <c r="F221" s="60"/>
      <c r="G221" s="60"/>
      <c r="H221" s="7"/>
      <c r="I221" s="70"/>
      <c r="J221" s="7"/>
      <c r="K221" s="7">
        <f t="shared" si="31"/>
        <v>0</v>
      </c>
      <c r="L221" s="7">
        <f t="shared" si="26"/>
        <v>0</v>
      </c>
      <c r="M221" s="7">
        <f t="shared" si="27"/>
        <v>0</v>
      </c>
      <c r="N221" s="7">
        <f t="shared" si="28"/>
        <v>0</v>
      </c>
      <c r="O221" s="7">
        <f t="shared" si="29"/>
        <v>0</v>
      </c>
      <c r="P221" s="7">
        <f t="shared" si="30"/>
        <v>0</v>
      </c>
    </row>
    <row r="222" spans="1:16">
      <c r="A222" s="40">
        <v>205</v>
      </c>
      <c r="B222" s="42"/>
      <c r="C222" s="44" t="s">
        <v>948</v>
      </c>
      <c r="D222" s="41" t="s">
        <v>186</v>
      </c>
      <c r="E222" s="43">
        <v>8</v>
      </c>
      <c r="F222" s="60"/>
      <c r="G222" s="60"/>
      <c r="H222" s="7"/>
      <c r="I222" s="70"/>
      <c r="J222" s="7"/>
      <c r="K222" s="7">
        <f t="shared" si="31"/>
        <v>0</v>
      </c>
      <c r="L222" s="7">
        <f t="shared" si="26"/>
        <v>0</v>
      </c>
      <c r="M222" s="7">
        <f t="shared" si="27"/>
        <v>0</v>
      </c>
      <c r="N222" s="7">
        <f t="shared" si="28"/>
        <v>0</v>
      </c>
      <c r="O222" s="7">
        <f t="shared" si="29"/>
        <v>0</v>
      </c>
      <c r="P222" s="7">
        <f t="shared" si="30"/>
        <v>0</v>
      </c>
    </row>
    <row r="223" spans="1:16">
      <c r="A223" s="40">
        <v>206</v>
      </c>
      <c r="B223" s="42"/>
      <c r="C223" s="44" t="s">
        <v>949</v>
      </c>
      <c r="D223" s="41" t="s">
        <v>186</v>
      </c>
      <c r="E223" s="43">
        <v>4</v>
      </c>
      <c r="F223" s="60"/>
      <c r="G223" s="60"/>
      <c r="H223" s="7"/>
      <c r="I223" s="70"/>
      <c r="J223" s="7"/>
      <c r="K223" s="7">
        <f t="shared" si="31"/>
        <v>0</v>
      </c>
      <c r="L223" s="7">
        <f t="shared" si="26"/>
        <v>0</v>
      </c>
      <c r="M223" s="7">
        <f t="shared" si="27"/>
        <v>0</v>
      </c>
      <c r="N223" s="7">
        <f t="shared" si="28"/>
        <v>0</v>
      </c>
      <c r="O223" s="7">
        <f t="shared" si="29"/>
        <v>0</v>
      </c>
      <c r="P223" s="7">
        <f t="shared" si="30"/>
        <v>0</v>
      </c>
    </row>
    <row r="224" spans="1:16">
      <c r="A224" s="40">
        <v>207</v>
      </c>
      <c r="B224" s="42"/>
      <c r="C224" s="44" t="s">
        <v>922</v>
      </c>
      <c r="D224" s="41" t="s">
        <v>53</v>
      </c>
      <c r="E224" s="43">
        <v>126</v>
      </c>
      <c r="F224" s="60"/>
      <c r="G224" s="60"/>
      <c r="H224" s="7"/>
      <c r="I224" s="70"/>
      <c r="J224" s="7"/>
      <c r="K224" s="7">
        <f t="shared" si="31"/>
        <v>0</v>
      </c>
      <c r="L224" s="7">
        <f t="shared" si="26"/>
        <v>0</v>
      </c>
      <c r="M224" s="7">
        <f t="shared" si="27"/>
        <v>0</v>
      </c>
      <c r="N224" s="7">
        <f t="shared" si="28"/>
        <v>0</v>
      </c>
      <c r="O224" s="7">
        <f t="shared" si="29"/>
        <v>0</v>
      </c>
      <c r="P224" s="7">
        <f t="shared" si="30"/>
        <v>0</v>
      </c>
    </row>
    <row r="225" spans="1:16">
      <c r="A225" s="40">
        <v>208</v>
      </c>
      <c r="B225" s="42"/>
      <c r="C225" s="44" t="s">
        <v>923</v>
      </c>
      <c r="D225" s="41" t="s">
        <v>53</v>
      </c>
      <c r="E225" s="43">
        <v>86</v>
      </c>
      <c r="F225" s="60"/>
      <c r="G225" s="60"/>
      <c r="H225" s="7"/>
      <c r="I225" s="70"/>
      <c r="J225" s="7"/>
      <c r="K225" s="7">
        <f t="shared" si="31"/>
        <v>0</v>
      </c>
      <c r="L225" s="7">
        <f t="shared" si="26"/>
        <v>0</v>
      </c>
      <c r="M225" s="7">
        <f t="shared" si="27"/>
        <v>0</v>
      </c>
      <c r="N225" s="7">
        <f t="shared" si="28"/>
        <v>0</v>
      </c>
      <c r="O225" s="7">
        <f t="shared" si="29"/>
        <v>0</v>
      </c>
      <c r="P225" s="7">
        <f t="shared" si="30"/>
        <v>0</v>
      </c>
    </row>
    <row r="226" spans="1:16">
      <c r="A226" s="40">
        <v>209</v>
      </c>
      <c r="B226" s="42"/>
      <c r="C226" s="44" t="s">
        <v>950</v>
      </c>
      <c r="D226" s="41" t="s">
        <v>53</v>
      </c>
      <c r="E226" s="43">
        <v>16</v>
      </c>
      <c r="F226" s="60"/>
      <c r="G226" s="60"/>
      <c r="H226" s="7"/>
      <c r="I226" s="70"/>
      <c r="J226" s="7"/>
      <c r="K226" s="7">
        <f t="shared" si="31"/>
        <v>0</v>
      </c>
      <c r="L226" s="7">
        <f t="shared" si="26"/>
        <v>0</v>
      </c>
      <c r="M226" s="7">
        <f t="shared" si="27"/>
        <v>0</v>
      </c>
      <c r="N226" s="7">
        <f t="shared" si="28"/>
        <v>0</v>
      </c>
      <c r="O226" s="7">
        <f t="shared" si="29"/>
        <v>0</v>
      </c>
      <c r="P226" s="7">
        <f t="shared" si="30"/>
        <v>0</v>
      </c>
    </row>
    <row r="227" spans="1:16">
      <c r="A227" s="40">
        <v>210</v>
      </c>
      <c r="B227" s="42"/>
      <c r="C227" s="44" t="s">
        <v>951</v>
      </c>
      <c r="D227" s="41" t="s">
        <v>53</v>
      </c>
      <c r="E227" s="43">
        <v>113</v>
      </c>
      <c r="F227" s="60"/>
      <c r="G227" s="60"/>
      <c r="H227" s="7"/>
      <c r="I227" s="70"/>
      <c r="J227" s="7"/>
      <c r="K227" s="7">
        <f t="shared" si="31"/>
        <v>0</v>
      </c>
      <c r="L227" s="7">
        <f t="shared" si="26"/>
        <v>0</v>
      </c>
      <c r="M227" s="7">
        <f t="shared" si="27"/>
        <v>0</v>
      </c>
      <c r="N227" s="7">
        <f t="shared" si="28"/>
        <v>0</v>
      </c>
      <c r="O227" s="7">
        <f t="shared" si="29"/>
        <v>0</v>
      </c>
      <c r="P227" s="7">
        <f t="shared" si="30"/>
        <v>0</v>
      </c>
    </row>
    <row r="228" spans="1:16">
      <c r="A228" s="40">
        <v>211</v>
      </c>
      <c r="B228" s="42"/>
      <c r="C228" s="44" t="s">
        <v>885</v>
      </c>
      <c r="D228" s="41" t="s">
        <v>53</v>
      </c>
      <c r="E228" s="43">
        <v>325</v>
      </c>
      <c r="F228" s="60"/>
      <c r="G228" s="60"/>
      <c r="H228" s="7"/>
      <c r="I228" s="70"/>
      <c r="J228" s="7"/>
      <c r="K228" s="7">
        <f t="shared" si="31"/>
        <v>0</v>
      </c>
      <c r="L228" s="7">
        <f t="shared" si="26"/>
        <v>0</v>
      </c>
      <c r="M228" s="7">
        <f t="shared" si="27"/>
        <v>0</v>
      </c>
      <c r="N228" s="7">
        <f t="shared" si="28"/>
        <v>0</v>
      </c>
      <c r="O228" s="7">
        <f t="shared" si="29"/>
        <v>0</v>
      </c>
      <c r="P228" s="7">
        <f t="shared" si="30"/>
        <v>0</v>
      </c>
    </row>
    <row r="229" spans="1:16" ht="31.5">
      <c r="A229" s="40">
        <v>212</v>
      </c>
      <c r="B229" s="42"/>
      <c r="C229" s="44" t="s">
        <v>952</v>
      </c>
      <c r="D229" s="41" t="s">
        <v>53</v>
      </c>
      <c r="E229" s="43">
        <v>27</v>
      </c>
      <c r="F229" s="60"/>
      <c r="G229" s="60"/>
      <c r="H229" s="7"/>
      <c r="I229" s="70"/>
      <c r="J229" s="7"/>
      <c r="K229" s="7">
        <f t="shared" si="31"/>
        <v>0</v>
      </c>
      <c r="L229" s="7">
        <f t="shared" si="26"/>
        <v>0</v>
      </c>
      <c r="M229" s="7">
        <f t="shared" si="27"/>
        <v>0</v>
      </c>
      <c r="N229" s="7">
        <f t="shared" si="28"/>
        <v>0</v>
      </c>
      <c r="O229" s="7">
        <f t="shared" si="29"/>
        <v>0</v>
      </c>
      <c r="P229" s="7">
        <f t="shared" si="30"/>
        <v>0</v>
      </c>
    </row>
    <row r="230" spans="1:16" ht="31.5">
      <c r="A230" s="40">
        <v>213</v>
      </c>
      <c r="B230" s="42"/>
      <c r="C230" s="44" t="s">
        <v>953</v>
      </c>
      <c r="D230" s="41" t="s">
        <v>53</v>
      </c>
      <c r="E230" s="43">
        <v>129</v>
      </c>
      <c r="F230" s="60"/>
      <c r="G230" s="60"/>
      <c r="H230" s="7"/>
      <c r="I230" s="70"/>
      <c r="J230" s="7"/>
      <c r="K230" s="7">
        <f t="shared" si="31"/>
        <v>0</v>
      </c>
      <c r="L230" s="7">
        <f t="shared" si="26"/>
        <v>0</v>
      </c>
      <c r="M230" s="7">
        <f t="shared" si="27"/>
        <v>0</v>
      </c>
      <c r="N230" s="7">
        <f t="shared" si="28"/>
        <v>0</v>
      </c>
      <c r="O230" s="7">
        <f t="shared" si="29"/>
        <v>0</v>
      </c>
      <c r="P230" s="7">
        <f t="shared" si="30"/>
        <v>0</v>
      </c>
    </row>
    <row r="231" spans="1:16">
      <c r="A231" s="153" t="s">
        <v>954</v>
      </c>
      <c r="B231" s="153"/>
      <c r="C231" s="153"/>
      <c r="D231" s="153"/>
      <c r="E231" s="153"/>
      <c r="F231" s="153"/>
      <c r="G231" s="153"/>
      <c r="H231" s="153"/>
      <c r="I231" s="153"/>
      <c r="J231" s="153"/>
      <c r="K231" s="153"/>
      <c r="L231" s="153"/>
      <c r="M231" s="153"/>
      <c r="N231" s="153"/>
      <c r="O231" s="153"/>
      <c r="P231" s="154"/>
    </row>
    <row r="232" spans="1:16">
      <c r="A232" s="153" t="s">
        <v>800</v>
      </c>
      <c r="B232" s="153"/>
      <c r="C232" s="153"/>
      <c r="D232" s="153"/>
      <c r="E232" s="153"/>
      <c r="F232" s="153"/>
      <c r="G232" s="153"/>
      <c r="H232" s="153"/>
      <c r="I232" s="153"/>
      <c r="J232" s="153"/>
      <c r="K232" s="153"/>
      <c r="L232" s="153"/>
      <c r="M232" s="153"/>
      <c r="N232" s="153"/>
      <c r="O232" s="153"/>
      <c r="P232" s="154"/>
    </row>
    <row r="233" spans="1:16">
      <c r="A233" s="40">
        <v>216</v>
      </c>
      <c r="B233" s="42"/>
      <c r="C233" s="44" t="s">
        <v>955</v>
      </c>
      <c r="D233" s="41" t="s">
        <v>904</v>
      </c>
      <c r="E233" s="43">
        <v>0.57999999999999996</v>
      </c>
      <c r="F233" s="60"/>
      <c r="G233" s="60"/>
      <c r="H233" s="7"/>
      <c r="I233" s="70"/>
      <c r="J233" s="7"/>
      <c r="K233" s="7">
        <f t="shared" si="31"/>
        <v>0</v>
      </c>
      <c r="L233" s="7">
        <f t="shared" si="26"/>
        <v>0</v>
      </c>
      <c r="M233" s="7">
        <f t="shared" si="27"/>
        <v>0</v>
      </c>
      <c r="N233" s="7">
        <f t="shared" si="28"/>
        <v>0</v>
      </c>
      <c r="O233" s="7">
        <f t="shared" si="29"/>
        <v>0</v>
      </c>
      <c r="P233" s="7">
        <f t="shared" si="30"/>
        <v>0</v>
      </c>
    </row>
    <row r="234" spans="1:16">
      <c r="A234" s="40">
        <v>217</v>
      </c>
      <c r="B234" s="42"/>
      <c r="C234" s="44" t="s">
        <v>956</v>
      </c>
      <c r="D234" s="41" t="s">
        <v>904</v>
      </c>
      <c r="E234" s="43">
        <v>0.99</v>
      </c>
      <c r="F234" s="60"/>
      <c r="G234" s="60"/>
      <c r="H234" s="7"/>
      <c r="I234" s="70"/>
      <c r="J234" s="7"/>
      <c r="K234" s="7">
        <f t="shared" ref="K234:K237" si="32">SUM(H234:J234)</f>
        <v>0</v>
      </c>
      <c r="L234" s="7">
        <f t="shared" si="26"/>
        <v>0</v>
      </c>
      <c r="M234" s="7">
        <f t="shared" si="27"/>
        <v>0</v>
      </c>
      <c r="N234" s="7">
        <f t="shared" si="28"/>
        <v>0</v>
      </c>
      <c r="O234" s="7">
        <f t="shared" si="29"/>
        <v>0</v>
      </c>
      <c r="P234" s="7">
        <f t="shared" si="30"/>
        <v>0</v>
      </c>
    </row>
    <row r="235" spans="1:16">
      <c r="A235" s="40">
        <v>218</v>
      </c>
      <c r="B235" s="42"/>
      <c r="C235" s="44" t="s">
        <v>179</v>
      </c>
      <c r="D235" s="41" t="s">
        <v>184</v>
      </c>
      <c r="E235" s="43">
        <v>1</v>
      </c>
      <c r="F235" s="60"/>
      <c r="G235" s="60"/>
      <c r="H235" s="7"/>
      <c r="I235" s="70"/>
      <c r="J235" s="7"/>
      <c r="K235" s="7">
        <f t="shared" si="32"/>
        <v>0</v>
      </c>
      <c r="L235" s="7">
        <f t="shared" si="26"/>
        <v>0</v>
      </c>
      <c r="M235" s="7">
        <f t="shared" si="27"/>
        <v>0</v>
      </c>
      <c r="N235" s="7">
        <f t="shared" si="28"/>
        <v>0</v>
      </c>
      <c r="O235" s="7">
        <f t="shared" si="29"/>
        <v>0</v>
      </c>
      <c r="P235" s="7">
        <f t="shared" si="30"/>
        <v>0</v>
      </c>
    </row>
    <row r="236" spans="1:16">
      <c r="A236" s="40">
        <v>219</v>
      </c>
      <c r="B236" s="42"/>
      <c r="C236" s="44" t="s">
        <v>957</v>
      </c>
      <c r="D236" s="41" t="s">
        <v>184</v>
      </c>
      <c r="E236" s="43">
        <v>1</v>
      </c>
      <c r="F236" s="60"/>
      <c r="G236" s="60"/>
      <c r="H236" s="7"/>
      <c r="I236" s="70"/>
      <c r="J236" s="7"/>
      <c r="K236" s="7">
        <f t="shared" si="32"/>
        <v>0</v>
      </c>
      <c r="L236" s="7">
        <f t="shared" si="26"/>
        <v>0</v>
      </c>
      <c r="M236" s="7">
        <f t="shared" si="27"/>
        <v>0</v>
      </c>
      <c r="N236" s="7">
        <f t="shared" si="28"/>
        <v>0</v>
      </c>
      <c r="O236" s="7">
        <f t="shared" si="29"/>
        <v>0</v>
      </c>
      <c r="P236" s="7">
        <f t="shared" si="30"/>
        <v>0</v>
      </c>
    </row>
    <row r="237" spans="1:16">
      <c r="A237" s="40">
        <v>220</v>
      </c>
      <c r="B237" s="42"/>
      <c r="C237" s="44" t="s">
        <v>178</v>
      </c>
      <c r="D237" s="41" t="s">
        <v>184</v>
      </c>
      <c r="E237" s="43">
        <v>1</v>
      </c>
      <c r="F237" s="60"/>
      <c r="G237" s="60"/>
      <c r="H237" s="7"/>
      <c r="I237" s="70"/>
      <c r="J237" s="7"/>
      <c r="K237" s="7">
        <f t="shared" si="32"/>
        <v>0</v>
      </c>
      <c r="L237" s="7">
        <f t="shared" si="26"/>
        <v>0</v>
      </c>
      <c r="M237" s="7">
        <f t="shared" si="27"/>
        <v>0</v>
      </c>
      <c r="N237" s="7">
        <f t="shared" si="28"/>
        <v>0</v>
      </c>
      <c r="O237" s="7">
        <f t="shared" si="29"/>
        <v>0</v>
      </c>
      <c r="P237" s="7">
        <f t="shared" si="30"/>
        <v>0</v>
      </c>
    </row>
    <row r="238" spans="1:16">
      <c r="A238" s="151"/>
      <c r="B238" s="151"/>
      <c r="C238" s="151"/>
      <c r="D238" s="151"/>
      <c r="E238" s="151"/>
      <c r="F238" s="151"/>
      <c r="G238" s="151"/>
      <c r="H238" s="151"/>
      <c r="I238" s="151"/>
      <c r="J238" s="151"/>
      <c r="K238" s="151"/>
      <c r="L238" s="151"/>
      <c r="M238" s="151"/>
      <c r="N238" s="151"/>
      <c r="O238" s="151"/>
      <c r="P238" s="151"/>
    </row>
    <row r="239" spans="1:16">
      <c r="A239" s="152" t="s">
        <v>44</v>
      </c>
      <c r="B239" s="152"/>
      <c r="C239" s="152"/>
      <c r="D239" s="152"/>
      <c r="E239" s="152"/>
      <c r="F239" s="152"/>
      <c r="G239" s="152"/>
      <c r="H239" s="152"/>
      <c r="I239" s="152"/>
      <c r="J239" s="152"/>
      <c r="K239" s="13"/>
      <c r="L239" s="8">
        <f>SUM(L18:L238)</f>
        <v>0</v>
      </c>
      <c r="M239" s="8">
        <f>SUM(M18:M238)</f>
        <v>0</v>
      </c>
      <c r="N239" s="8">
        <f>SUM(N18:N238)</f>
        <v>0</v>
      </c>
      <c r="O239" s="8">
        <f>SUM(O18:O238)</f>
        <v>0</v>
      </c>
      <c r="P239" s="8">
        <f>SUM(P18:P238)</f>
        <v>0</v>
      </c>
    </row>
    <row r="240" spans="1:16">
      <c r="A240" s="9"/>
      <c r="B240" s="9"/>
      <c r="C240" s="9"/>
      <c r="D240" s="9"/>
      <c r="E240" s="9"/>
      <c r="F240" s="9"/>
      <c r="G240" s="9"/>
      <c r="H240" s="9"/>
      <c r="I240" s="9"/>
      <c r="J240" s="9"/>
      <c r="K240" s="10"/>
      <c r="L240" s="11"/>
      <c r="M240" s="11"/>
      <c r="N240" s="11"/>
      <c r="O240" s="11"/>
      <c r="P240" s="12"/>
    </row>
    <row r="241" spans="1:8">
      <c r="A241" s="25" t="str">
        <f>KT!A24</f>
        <v xml:space="preserve">Sastādīja: </v>
      </c>
      <c r="C241" s="26"/>
      <c r="D241" s="26" t="str">
        <f>KT!C24</f>
        <v>2024. gada ____________</v>
      </c>
      <c r="E241" s="26"/>
      <c r="F241" s="26"/>
      <c r="G241" s="26"/>
      <c r="H241" s="26"/>
    </row>
    <row r="242" spans="1:8">
      <c r="A242" s="25" t="s">
        <v>39</v>
      </c>
      <c r="C242" s="26"/>
      <c r="D242" s="26"/>
      <c r="E242" s="26"/>
      <c r="F242" s="26"/>
      <c r="G242" s="26"/>
      <c r="H242" s="26"/>
    </row>
    <row r="243" spans="1:8">
      <c r="A243" s="25"/>
      <c r="C243" s="26"/>
      <c r="D243" s="26"/>
      <c r="E243" s="26"/>
      <c r="F243" s="26"/>
      <c r="G243" s="26"/>
      <c r="H243" s="26"/>
    </row>
    <row r="244" spans="1:8">
      <c r="A244" s="27"/>
      <c r="C244" s="26"/>
      <c r="D244" s="26"/>
      <c r="E244" s="26"/>
      <c r="F244" s="26"/>
      <c r="G244" s="26"/>
      <c r="H244" s="26"/>
    </row>
    <row r="245" spans="1:8">
      <c r="A245" s="25" t="str">
        <f>[1]KT!A27</f>
        <v xml:space="preserve">Pārbaudīja: </v>
      </c>
      <c r="C245" s="26"/>
      <c r="D245" s="26" t="str">
        <f>D241</f>
        <v>2024. gada ____________</v>
      </c>
      <c r="E245" s="26"/>
      <c r="F245" s="26"/>
      <c r="G245" s="26"/>
      <c r="H245" s="26"/>
    </row>
    <row r="246" spans="1:8">
      <c r="A246" s="25" t="s">
        <v>40</v>
      </c>
      <c r="C246" s="26"/>
      <c r="D246" s="26"/>
      <c r="E246" s="26"/>
      <c r="F246" s="26"/>
      <c r="G246" s="26"/>
      <c r="H246" s="26"/>
    </row>
    <row r="247" spans="1:8">
      <c r="A247" s="25" t="str">
        <f>[1]KT!A29</f>
        <v>Sertifikāta Nr.:</v>
      </c>
      <c r="C247" s="26"/>
      <c r="D247" s="26"/>
      <c r="E247" s="26"/>
      <c r="F247" s="26"/>
      <c r="G247" s="26"/>
      <c r="H247" s="26"/>
    </row>
    <row r="248" spans="1:8">
      <c r="B248" s="28"/>
      <c r="C248" s="26"/>
      <c r="D248" s="26"/>
      <c r="E248" s="26"/>
      <c r="F248" s="26"/>
      <c r="G248" s="26"/>
      <c r="H248" s="26"/>
    </row>
    <row r="249" spans="1:8">
      <c r="B249" s="29"/>
      <c r="C249" s="30"/>
      <c r="D249" s="29"/>
      <c r="F249" s="30"/>
      <c r="H249" s="26"/>
    </row>
  </sheetData>
  <autoFilter ref="A14:P237">
    <filterColumn colId="5" showButton="0"/>
    <filterColumn colId="6" showButton="0"/>
    <filterColumn colId="7" showButton="0"/>
    <filterColumn colId="8" showButton="0"/>
    <filterColumn colId="9" showButton="0"/>
    <filterColumn colId="11" showButton="0"/>
    <filterColumn colId="12" showButton="0"/>
    <filterColumn colId="13" showButton="0"/>
    <filterColumn colId="14" showButton="0"/>
  </autoFilter>
  <mergeCells count="40">
    <mergeCell ref="A239:J239"/>
    <mergeCell ref="A148:P148"/>
    <mergeCell ref="A165:P165"/>
    <mergeCell ref="A166:P166"/>
    <mergeCell ref="A175:P175"/>
    <mergeCell ref="A186:P186"/>
    <mergeCell ref="A187:P187"/>
    <mergeCell ref="A213:P213"/>
    <mergeCell ref="A218:P218"/>
    <mergeCell ref="A231:P231"/>
    <mergeCell ref="A232:P232"/>
    <mergeCell ref="A238:P238"/>
    <mergeCell ref="A143:P143"/>
    <mergeCell ref="A41:P41"/>
    <mergeCell ref="A48:P48"/>
    <mergeCell ref="A75:P75"/>
    <mergeCell ref="A76:P76"/>
    <mergeCell ref="A87:P87"/>
    <mergeCell ref="A91:P91"/>
    <mergeCell ref="A92:P92"/>
    <mergeCell ref="A112:P112"/>
    <mergeCell ref="A117:P117"/>
    <mergeCell ref="A135:P135"/>
    <mergeCell ref="A136:P136"/>
    <mergeCell ref="A35:P35"/>
    <mergeCell ref="A2:P2"/>
    <mergeCell ref="A3:P3"/>
    <mergeCell ref="A4:P4"/>
    <mergeCell ref="M11:N11"/>
    <mergeCell ref="A14:A15"/>
    <mergeCell ref="B14:B15"/>
    <mergeCell ref="C14:C15"/>
    <mergeCell ref="D14:D15"/>
    <mergeCell ref="E14:E15"/>
    <mergeCell ref="F14:K14"/>
    <mergeCell ref="L14:P14"/>
    <mergeCell ref="A16:P16"/>
    <mergeCell ref="A17:P17"/>
    <mergeCell ref="A23:P23"/>
    <mergeCell ref="A34:P34"/>
  </mergeCells>
  <pageMargins left="0.7" right="0.7" top="0.75" bottom="0.75" header="0.3" footer="0.3"/>
  <pageSetup paperSize="9" scale="57"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107"/>
  <sheetViews>
    <sheetView view="pageBreakPreview" zoomScale="85" zoomScaleNormal="85" zoomScaleSheetLayoutView="85" workbookViewId="0">
      <selection activeCell="O13" sqref="O13"/>
    </sheetView>
  </sheetViews>
  <sheetFormatPr defaultColWidth="9.140625" defaultRowHeight="15.75"/>
  <cols>
    <col min="1" max="1" width="10.5703125" style="3" customWidth="1"/>
    <col min="2" max="2" width="9.42578125" style="3" customWidth="1"/>
    <col min="3" max="3" width="51.140625" style="3" customWidth="1"/>
    <col min="4" max="4" width="7.85546875" style="3" customWidth="1"/>
    <col min="5" max="5" width="11.140625" style="3" customWidth="1"/>
    <col min="6" max="7" width="9.5703125" style="3" customWidth="1"/>
    <col min="8" max="8" width="11" style="3" customWidth="1"/>
    <col min="9" max="9" width="11.28515625" style="3" customWidth="1"/>
    <col min="10" max="10" width="9.5703125" style="3" customWidth="1"/>
    <col min="11" max="11" width="11.28515625" style="3" customWidth="1"/>
    <col min="12" max="16" width="14.85546875" style="3" customWidth="1"/>
    <col min="17" max="22" width="9.140625" style="3"/>
    <col min="23" max="23" width="10.7109375" style="3" bestFit="1" customWidth="1"/>
    <col min="24" max="16384" width="9.140625" style="3"/>
  </cols>
  <sheetData>
    <row r="2" spans="1:16">
      <c r="A2" s="158" t="s">
        <v>59</v>
      </c>
      <c r="B2" s="158"/>
      <c r="C2" s="158"/>
      <c r="D2" s="158"/>
      <c r="E2" s="158"/>
      <c r="F2" s="158"/>
      <c r="G2" s="158"/>
      <c r="H2" s="158"/>
      <c r="I2" s="158"/>
      <c r="J2" s="158"/>
      <c r="K2" s="158"/>
      <c r="L2" s="158"/>
      <c r="M2" s="158"/>
      <c r="N2" s="158"/>
      <c r="O2" s="158"/>
      <c r="P2" s="158"/>
    </row>
    <row r="3" spans="1:16">
      <c r="A3" s="159" t="str">
        <f>KA!C25</f>
        <v>ELT-ST- Jauns elektroapgādes pieslēgums Līvzemes iela 8, Salaspilī</v>
      </c>
      <c r="B3" s="159"/>
      <c r="C3" s="159"/>
      <c r="D3" s="159"/>
      <c r="E3" s="159"/>
      <c r="F3" s="159"/>
      <c r="G3" s="159"/>
      <c r="H3" s="159"/>
      <c r="I3" s="159"/>
      <c r="J3" s="159"/>
      <c r="K3" s="159"/>
      <c r="L3" s="159"/>
      <c r="M3" s="159"/>
      <c r="N3" s="159"/>
      <c r="O3" s="159"/>
      <c r="P3" s="159"/>
    </row>
    <row r="4" spans="1:16">
      <c r="A4" s="158" t="s">
        <v>43</v>
      </c>
      <c r="B4" s="158"/>
      <c r="C4" s="158"/>
      <c r="D4" s="158"/>
      <c r="E4" s="158"/>
      <c r="F4" s="158"/>
      <c r="G4" s="158"/>
      <c r="H4" s="158"/>
      <c r="I4" s="158"/>
      <c r="J4" s="158"/>
      <c r="K4" s="158"/>
      <c r="L4" s="158"/>
      <c r="M4" s="158"/>
      <c r="N4" s="158"/>
      <c r="O4" s="158"/>
      <c r="P4" s="158"/>
    </row>
    <row r="5" spans="1:16">
      <c r="A5" s="106"/>
      <c r="B5" s="106"/>
      <c r="C5" s="106"/>
      <c r="D5" s="106"/>
      <c r="E5" s="106"/>
      <c r="F5" s="106"/>
      <c r="G5" s="106"/>
      <c r="H5" s="106"/>
      <c r="I5" s="106"/>
      <c r="J5" s="106"/>
      <c r="K5" s="106"/>
      <c r="L5" s="106"/>
      <c r="M5" s="106"/>
      <c r="N5" s="106"/>
      <c r="O5" s="106"/>
      <c r="P5" s="106"/>
    </row>
    <row r="6" spans="1:16">
      <c r="A6" s="3" t="s">
        <v>10</v>
      </c>
      <c r="C6" s="5" t="str">
        <f>KA!C25</f>
        <v>ELT-ST- Jauns elektroapgādes pieslēgums Līvzemes iela 8, Salaspilī</v>
      </c>
      <c r="D6" s="5"/>
      <c r="E6" s="5"/>
    </row>
    <row r="7" spans="1:16">
      <c r="A7" s="3" t="s">
        <v>11</v>
      </c>
      <c r="C7" s="5"/>
    </row>
    <row r="8" spans="1:16">
      <c r="A8" s="3" t="s">
        <v>0</v>
      </c>
      <c r="C8" s="5" t="str">
        <f>[2]KT!B11</f>
        <v>Līvzemes iela 8</v>
      </c>
      <c r="D8" s="4"/>
      <c r="E8" s="4"/>
    </row>
    <row r="9" spans="1:16">
      <c r="A9" s="3" t="s">
        <v>1</v>
      </c>
      <c r="C9" s="5"/>
      <c r="D9" s="4"/>
      <c r="E9" s="4"/>
    </row>
    <row r="11" spans="1:16">
      <c r="A11" s="3" t="s">
        <v>47</v>
      </c>
      <c r="M11" s="160" t="s">
        <v>2</v>
      </c>
      <c r="N11" s="160"/>
      <c r="O11" s="6">
        <f>P97</f>
        <v>0</v>
      </c>
      <c r="P11" s="3" t="s">
        <v>3</v>
      </c>
    </row>
    <row r="12" spans="1:16">
      <c r="E12" s="106"/>
      <c r="N12" s="31" t="s">
        <v>45</v>
      </c>
      <c r="O12" s="3" t="str">
        <f>KT!C28</f>
        <v>2024. gada ____________</v>
      </c>
    </row>
    <row r="13" spans="1:16">
      <c r="E13" s="106"/>
    </row>
    <row r="14" spans="1:16">
      <c r="A14" s="161" t="s">
        <v>23</v>
      </c>
      <c r="B14" s="161" t="s">
        <v>9</v>
      </c>
      <c r="C14" s="155" t="s">
        <v>12</v>
      </c>
      <c r="D14" s="161" t="s">
        <v>4</v>
      </c>
      <c r="E14" s="162" t="s">
        <v>5</v>
      </c>
      <c r="F14" s="155" t="s">
        <v>13</v>
      </c>
      <c r="G14" s="155"/>
      <c r="H14" s="155"/>
      <c r="I14" s="155"/>
      <c r="J14" s="155"/>
      <c r="K14" s="155"/>
      <c r="L14" s="155" t="s">
        <v>14</v>
      </c>
      <c r="M14" s="155"/>
      <c r="N14" s="155"/>
      <c r="O14" s="155"/>
      <c r="P14" s="155"/>
    </row>
    <row r="15" spans="1:16" ht="105.75" customHeight="1">
      <c r="A15" s="161"/>
      <c r="B15" s="161"/>
      <c r="C15" s="155"/>
      <c r="D15" s="161"/>
      <c r="E15" s="162"/>
      <c r="F15" s="107" t="s">
        <v>6</v>
      </c>
      <c r="G15" s="107" t="s">
        <v>16</v>
      </c>
      <c r="H15" s="107" t="s">
        <v>15</v>
      </c>
      <c r="I15" s="107" t="s">
        <v>17</v>
      </c>
      <c r="J15" s="107" t="s">
        <v>18</v>
      </c>
      <c r="K15" s="107" t="s">
        <v>19</v>
      </c>
      <c r="L15" s="107" t="s">
        <v>7</v>
      </c>
      <c r="M15" s="107" t="s">
        <v>15</v>
      </c>
      <c r="N15" s="107" t="s">
        <v>17</v>
      </c>
      <c r="O15" s="107" t="s">
        <v>18</v>
      </c>
      <c r="P15" s="107" t="s">
        <v>20</v>
      </c>
    </row>
    <row r="16" spans="1:16">
      <c r="A16" s="156" t="s">
        <v>959</v>
      </c>
      <c r="B16" s="156"/>
      <c r="C16" s="156"/>
      <c r="D16" s="156"/>
      <c r="E16" s="156"/>
      <c r="F16" s="156"/>
      <c r="G16" s="156"/>
      <c r="H16" s="156"/>
      <c r="I16" s="156"/>
      <c r="J16" s="156"/>
      <c r="K16" s="156"/>
      <c r="L16" s="156"/>
      <c r="M16" s="156"/>
      <c r="N16" s="156"/>
      <c r="O16" s="156"/>
      <c r="P16" s="157"/>
    </row>
    <row r="17" spans="1:16">
      <c r="A17" s="153" t="s">
        <v>800</v>
      </c>
      <c r="B17" s="153"/>
      <c r="C17" s="153"/>
      <c r="D17" s="153"/>
      <c r="E17" s="153"/>
      <c r="F17" s="153"/>
      <c r="G17" s="153"/>
      <c r="H17" s="153"/>
      <c r="I17" s="153"/>
      <c r="J17" s="153"/>
      <c r="K17" s="153"/>
      <c r="L17" s="153"/>
      <c r="M17" s="153"/>
      <c r="N17" s="153"/>
      <c r="O17" s="153"/>
      <c r="P17" s="154"/>
    </row>
    <row r="18" spans="1:16">
      <c r="A18" s="40">
        <v>1</v>
      </c>
      <c r="B18" s="42"/>
      <c r="C18" s="44" t="s">
        <v>960</v>
      </c>
      <c r="D18" s="41" t="s">
        <v>802</v>
      </c>
      <c r="E18" s="43">
        <v>15</v>
      </c>
      <c r="F18" s="60"/>
      <c r="G18" s="60"/>
      <c r="H18" s="7"/>
      <c r="I18" s="7"/>
      <c r="J18" s="7"/>
      <c r="K18" s="7">
        <f>SUM(H18:J18)</f>
        <v>0</v>
      </c>
      <c r="L18" s="7">
        <f>ROUND(E18*F18,2)</f>
        <v>0</v>
      </c>
      <c r="M18" s="7">
        <f>ROUND(E18*H18,2)</f>
        <v>0</v>
      </c>
      <c r="N18" s="7">
        <f>ROUND(E18*I18,2)</f>
        <v>0</v>
      </c>
      <c r="O18" s="7">
        <f>ROUND(E18*J18,2)</f>
        <v>0</v>
      </c>
      <c r="P18" s="7">
        <f>SUM(M18:O18)</f>
        <v>0</v>
      </c>
    </row>
    <row r="19" spans="1:16" ht="31.5">
      <c r="A19" s="40">
        <v>2</v>
      </c>
      <c r="B19" s="42"/>
      <c r="C19" s="44" t="s">
        <v>801</v>
      </c>
      <c r="D19" s="41" t="s">
        <v>802</v>
      </c>
      <c r="E19" s="43">
        <v>165</v>
      </c>
      <c r="F19" s="60"/>
      <c r="G19" s="60"/>
      <c r="H19" s="7"/>
      <c r="I19" s="7"/>
      <c r="J19" s="7"/>
      <c r="K19" s="7">
        <f>SUM(H19:J19)</f>
        <v>0</v>
      </c>
      <c r="L19" s="7">
        <f>ROUND(E19*F19,2)</f>
        <v>0</v>
      </c>
      <c r="M19" s="7">
        <f>ROUND(E19*H19,2)</f>
        <v>0</v>
      </c>
      <c r="N19" s="7">
        <f>ROUND(E19*I19,2)</f>
        <v>0</v>
      </c>
      <c r="O19" s="7">
        <f>ROUND(E19*J19,2)</f>
        <v>0</v>
      </c>
      <c r="P19" s="7">
        <f>SUM(M19:O19)</f>
        <v>0</v>
      </c>
    </row>
    <row r="20" spans="1:16" ht="31.5">
      <c r="A20" s="40">
        <v>3</v>
      </c>
      <c r="B20" s="42"/>
      <c r="C20" s="44" t="s">
        <v>961</v>
      </c>
      <c r="D20" s="41" t="s">
        <v>53</v>
      </c>
      <c r="E20" s="43">
        <v>30</v>
      </c>
      <c r="F20" s="60"/>
      <c r="G20" s="60"/>
      <c r="H20" s="7"/>
      <c r="I20" s="7"/>
      <c r="J20" s="7"/>
      <c r="K20" s="7">
        <f t="shared" ref="K20:K40" si="0">SUM(H20:J20)</f>
        <v>0</v>
      </c>
      <c r="L20" s="7">
        <f t="shared" ref="L20:L83" si="1">ROUND(E20*F20,2)</f>
        <v>0</v>
      </c>
      <c r="M20" s="7">
        <f t="shared" ref="M20:M83" si="2">ROUND(E20*H20,2)</f>
        <v>0</v>
      </c>
      <c r="N20" s="7">
        <f t="shared" ref="N20:N83" si="3">ROUND(E20*I20,2)</f>
        <v>0</v>
      </c>
      <c r="O20" s="7">
        <f t="shared" ref="O20:O83" si="4">ROUND(E20*J20,2)</f>
        <v>0</v>
      </c>
      <c r="P20" s="7">
        <f t="shared" ref="P20:P83" si="5">SUM(M20:O20)</f>
        <v>0</v>
      </c>
    </row>
    <row r="21" spans="1:16" ht="31.5">
      <c r="A21" s="40">
        <v>4</v>
      </c>
      <c r="B21" s="42"/>
      <c r="C21" s="44" t="s">
        <v>962</v>
      </c>
      <c r="D21" s="41" t="s">
        <v>186</v>
      </c>
      <c r="E21" s="43">
        <v>6</v>
      </c>
      <c r="F21" s="60"/>
      <c r="G21" s="60"/>
      <c r="H21" s="7"/>
      <c r="I21" s="7"/>
      <c r="J21" s="7"/>
      <c r="K21" s="7">
        <f t="shared" si="0"/>
        <v>0</v>
      </c>
      <c r="L21" s="7">
        <f t="shared" si="1"/>
        <v>0</v>
      </c>
      <c r="M21" s="7">
        <f t="shared" si="2"/>
        <v>0</v>
      </c>
      <c r="N21" s="7">
        <f t="shared" si="3"/>
        <v>0</v>
      </c>
      <c r="O21" s="7">
        <f t="shared" si="4"/>
        <v>0</v>
      </c>
      <c r="P21" s="7">
        <f t="shared" si="5"/>
        <v>0</v>
      </c>
    </row>
    <row r="22" spans="1:16">
      <c r="A22" s="40">
        <v>5</v>
      </c>
      <c r="B22" s="42"/>
      <c r="C22" s="44" t="s">
        <v>963</v>
      </c>
      <c r="D22" s="41" t="s">
        <v>186</v>
      </c>
      <c r="E22" s="43">
        <v>6</v>
      </c>
      <c r="F22" s="60"/>
      <c r="G22" s="60"/>
      <c r="H22" s="7"/>
      <c r="I22" s="7"/>
      <c r="J22" s="7"/>
      <c r="K22" s="7">
        <f t="shared" si="0"/>
        <v>0</v>
      </c>
      <c r="L22" s="7">
        <f t="shared" si="1"/>
        <v>0</v>
      </c>
      <c r="M22" s="7">
        <f t="shared" si="2"/>
        <v>0</v>
      </c>
      <c r="N22" s="7">
        <f t="shared" si="3"/>
        <v>0</v>
      </c>
      <c r="O22" s="7">
        <f t="shared" si="4"/>
        <v>0</v>
      </c>
      <c r="P22" s="7">
        <f t="shared" si="5"/>
        <v>0</v>
      </c>
    </row>
    <row r="23" spans="1:16">
      <c r="A23" s="40">
        <v>6</v>
      </c>
      <c r="B23" s="42"/>
      <c r="C23" s="44" t="s">
        <v>964</v>
      </c>
      <c r="D23" s="41" t="s">
        <v>186</v>
      </c>
      <c r="E23" s="43">
        <v>1</v>
      </c>
      <c r="F23" s="60"/>
      <c r="G23" s="60"/>
      <c r="H23" s="7"/>
      <c r="I23" s="7"/>
      <c r="J23" s="7"/>
      <c r="K23" s="7">
        <f t="shared" si="0"/>
        <v>0</v>
      </c>
      <c r="L23" s="7">
        <f t="shared" si="1"/>
        <v>0</v>
      </c>
      <c r="M23" s="7">
        <f t="shared" si="2"/>
        <v>0</v>
      </c>
      <c r="N23" s="7">
        <f t="shared" si="3"/>
        <v>0</v>
      </c>
      <c r="O23" s="7">
        <f t="shared" si="4"/>
        <v>0</v>
      </c>
      <c r="P23" s="7">
        <f t="shared" si="5"/>
        <v>0</v>
      </c>
    </row>
    <row r="24" spans="1:16">
      <c r="A24" s="40">
        <v>7</v>
      </c>
      <c r="B24" s="42"/>
      <c r="C24" s="44" t="s">
        <v>965</v>
      </c>
      <c r="D24" s="41" t="s">
        <v>53</v>
      </c>
      <c r="E24" s="43">
        <v>4.5</v>
      </c>
      <c r="F24" s="60"/>
      <c r="G24" s="60"/>
      <c r="H24" s="7"/>
      <c r="I24" s="7"/>
      <c r="J24" s="7"/>
      <c r="K24" s="7">
        <f t="shared" si="0"/>
        <v>0</v>
      </c>
      <c r="L24" s="7">
        <f t="shared" si="1"/>
        <v>0</v>
      </c>
      <c r="M24" s="7">
        <f t="shared" si="2"/>
        <v>0</v>
      </c>
      <c r="N24" s="7">
        <f t="shared" si="3"/>
        <v>0</v>
      </c>
      <c r="O24" s="7">
        <f t="shared" si="4"/>
        <v>0</v>
      </c>
      <c r="P24" s="7">
        <f t="shared" si="5"/>
        <v>0</v>
      </c>
    </row>
    <row r="25" spans="1:16">
      <c r="A25" s="40">
        <v>8</v>
      </c>
      <c r="B25" s="42"/>
      <c r="C25" s="44" t="s">
        <v>966</v>
      </c>
      <c r="D25" s="41" t="s">
        <v>186</v>
      </c>
      <c r="E25" s="43">
        <v>1</v>
      </c>
      <c r="F25" s="60"/>
      <c r="G25" s="60"/>
      <c r="H25" s="7"/>
      <c r="I25" s="7"/>
      <c r="J25" s="7"/>
      <c r="K25" s="7">
        <f t="shared" si="0"/>
        <v>0</v>
      </c>
      <c r="L25" s="7">
        <f t="shared" si="1"/>
        <v>0</v>
      </c>
      <c r="M25" s="7">
        <f t="shared" si="2"/>
        <v>0</v>
      </c>
      <c r="N25" s="7">
        <f t="shared" si="3"/>
        <v>0</v>
      </c>
      <c r="O25" s="7">
        <f t="shared" si="4"/>
        <v>0</v>
      </c>
      <c r="P25" s="7">
        <f t="shared" si="5"/>
        <v>0</v>
      </c>
    </row>
    <row r="26" spans="1:16">
      <c r="A26" s="40">
        <v>9</v>
      </c>
      <c r="B26" s="42"/>
      <c r="C26" s="44" t="s">
        <v>967</v>
      </c>
      <c r="D26" s="41" t="s">
        <v>48</v>
      </c>
      <c r="E26" s="43">
        <v>1</v>
      </c>
      <c r="F26" s="60"/>
      <c r="G26" s="60"/>
      <c r="H26" s="7"/>
      <c r="I26" s="7"/>
      <c r="J26" s="7"/>
      <c r="K26" s="7">
        <f t="shared" si="0"/>
        <v>0</v>
      </c>
      <c r="L26" s="7">
        <f t="shared" si="1"/>
        <v>0</v>
      </c>
      <c r="M26" s="7">
        <f t="shared" si="2"/>
        <v>0</v>
      </c>
      <c r="N26" s="7">
        <f t="shared" si="3"/>
        <v>0</v>
      </c>
      <c r="O26" s="7">
        <f t="shared" si="4"/>
        <v>0</v>
      </c>
      <c r="P26" s="7">
        <f t="shared" si="5"/>
        <v>0</v>
      </c>
    </row>
    <row r="27" spans="1:16" ht="31.5">
      <c r="A27" s="40">
        <v>10</v>
      </c>
      <c r="B27" s="42"/>
      <c r="C27" s="44" t="s">
        <v>968</v>
      </c>
      <c r="D27" s="41" t="s">
        <v>186</v>
      </c>
      <c r="E27" s="43">
        <v>1</v>
      </c>
      <c r="F27" s="60"/>
      <c r="G27" s="60"/>
      <c r="H27" s="7"/>
      <c r="I27" s="7"/>
      <c r="J27" s="7"/>
      <c r="K27" s="7">
        <f t="shared" si="0"/>
        <v>0</v>
      </c>
      <c r="L27" s="7">
        <f t="shared" si="1"/>
        <v>0</v>
      </c>
      <c r="M27" s="7">
        <f t="shared" si="2"/>
        <v>0</v>
      </c>
      <c r="N27" s="7">
        <f t="shared" si="3"/>
        <v>0</v>
      </c>
      <c r="O27" s="7">
        <f t="shared" si="4"/>
        <v>0</v>
      </c>
      <c r="P27" s="7">
        <f t="shared" si="5"/>
        <v>0</v>
      </c>
    </row>
    <row r="28" spans="1:16">
      <c r="A28" s="40">
        <v>11</v>
      </c>
      <c r="B28" s="42"/>
      <c r="C28" s="44" t="s">
        <v>969</v>
      </c>
      <c r="D28" s="41" t="s">
        <v>53</v>
      </c>
      <c r="E28" s="99">
        <v>37</v>
      </c>
      <c r="F28" s="60"/>
      <c r="G28" s="60"/>
      <c r="H28" s="7"/>
      <c r="I28" s="7"/>
      <c r="J28" s="7"/>
      <c r="K28" s="7">
        <f t="shared" si="0"/>
        <v>0</v>
      </c>
      <c r="L28" s="7">
        <f t="shared" si="1"/>
        <v>0</v>
      </c>
      <c r="M28" s="7">
        <f t="shared" si="2"/>
        <v>0</v>
      </c>
      <c r="N28" s="7">
        <f t="shared" si="3"/>
        <v>0</v>
      </c>
      <c r="O28" s="7">
        <f t="shared" si="4"/>
        <v>0</v>
      </c>
      <c r="P28" s="7">
        <f t="shared" si="5"/>
        <v>0</v>
      </c>
    </row>
    <row r="29" spans="1:16">
      <c r="A29" s="40">
        <v>12</v>
      </c>
      <c r="B29" s="42"/>
      <c r="C29" s="44" t="s">
        <v>970</v>
      </c>
      <c r="D29" s="41" t="s">
        <v>186</v>
      </c>
      <c r="E29" s="43">
        <v>2</v>
      </c>
      <c r="F29" s="60"/>
      <c r="G29" s="60"/>
      <c r="H29" s="7"/>
      <c r="I29" s="7"/>
      <c r="J29" s="7"/>
      <c r="K29" s="7">
        <f t="shared" si="0"/>
        <v>0</v>
      </c>
      <c r="L29" s="7">
        <f t="shared" si="1"/>
        <v>0</v>
      </c>
      <c r="M29" s="7">
        <f t="shared" si="2"/>
        <v>0</v>
      </c>
      <c r="N29" s="7">
        <f t="shared" si="3"/>
        <v>0</v>
      </c>
      <c r="O29" s="7">
        <f t="shared" si="4"/>
        <v>0</v>
      </c>
      <c r="P29" s="7">
        <f t="shared" si="5"/>
        <v>0</v>
      </c>
    </row>
    <row r="30" spans="1:16">
      <c r="A30" s="163" t="s">
        <v>824</v>
      </c>
      <c r="B30" s="163"/>
      <c r="C30" s="163"/>
      <c r="D30" s="163"/>
      <c r="E30" s="163"/>
      <c r="F30" s="156"/>
      <c r="G30" s="156"/>
      <c r="H30" s="156"/>
      <c r="I30" s="156"/>
      <c r="J30" s="156"/>
      <c r="K30" s="156"/>
      <c r="L30" s="156"/>
      <c r="M30" s="156"/>
      <c r="N30" s="156"/>
      <c r="O30" s="156"/>
      <c r="P30" s="157"/>
    </row>
    <row r="31" spans="1:16">
      <c r="A31" s="40">
        <v>14</v>
      </c>
      <c r="B31" s="42"/>
      <c r="C31" s="44" t="s">
        <v>971</v>
      </c>
      <c r="D31" s="41" t="s">
        <v>294</v>
      </c>
      <c r="E31" s="43">
        <v>6</v>
      </c>
      <c r="F31" s="60"/>
      <c r="G31" s="60"/>
      <c r="H31" s="7"/>
      <c r="I31" s="7"/>
      <c r="J31" s="7"/>
      <c r="K31" s="7">
        <f t="shared" si="0"/>
        <v>0</v>
      </c>
      <c r="L31" s="7">
        <f t="shared" si="1"/>
        <v>0</v>
      </c>
      <c r="M31" s="7">
        <f t="shared" si="2"/>
        <v>0</v>
      </c>
      <c r="N31" s="7">
        <f t="shared" si="3"/>
        <v>0</v>
      </c>
      <c r="O31" s="7">
        <f t="shared" si="4"/>
        <v>0</v>
      </c>
      <c r="P31" s="7">
        <f t="shared" si="5"/>
        <v>0</v>
      </c>
    </row>
    <row r="32" spans="1:16">
      <c r="A32" s="40">
        <v>15</v>
      </c>
      <c r="B32" s="42"/>
      <c r="C32" s="44" t="s">
        <v>972</v>
      </c>
      <c r="D32" s="41" t="s">
        <v>186</v>
      </c>
      <c r="E32" s="43">
        <v>1</v>
      </c>
      <c r="F32" s="60"/>
      <c r="G32" s="60"/>
      <c r="H32" s="7"/>
      <c r="I32" s="7"/>
      <c r="J32" s="7"/>
      <c r="K32" s="7">
        <f t="shared" si="0"/>
        <v>0</v>
      </c>
      <c r="L32" s="7">
        <f t="shared" si="1"/>
        <v>0</v>
      </c>
      <c r="M32" s="7">
        <f t="shared" si="2"/>
        <v>0</v>
      </c>
      <c r="N32" s="7">
        <f t="shared" si="3"/>
        <v>0</v>
      </c>
      <c r="O32" s="7">
        <f t="shared" si="4"/>
        <v>0</v>
      </c>
      <c r="P32" s="7">
        <f t="shared" si="5"/>
        <v>0</v>
      </c>
    </row>
    <row r="33" spans="1:16">
      <c r="A33" s="40">
        <v>16</v>
      </c>
      <c r="B33" s="42"/>
      <c r="C33" s="44" t="s">
        <v>973</v>
      </c>
      <c r="D33" s="41" t="s">
        <v>186</v>
      </c>
      <c r="E33" s="43">
        <v>15</v>
      </c>
      <c r="F33" s="60"/>
      <c r="G33" s="60"/>
      <c r="H33" s="7"/>
      <c r="I33" s="7"/>
      <c r="J33" s="7"/>
      <c r="K33" s="7">
        <f t="shared" si="0"/>
        <v>0</v>
      </c>
      <c r="L33" s="7">
        <f t="shared" si="1"/>
        <v>0</v>
      </c>
      <c r="M33" s="7">
        <f t="shared" si="2"/>
        <v>0</v>
      </c>
      <c r="N33" s="7">
        <f t="shared" si="3"/>
        <v>0</v>
      </c>
      <c r="O33" s="7">
        <f t="shared" si="4"/>
        <v>0</v>
      </c>
      <c r="P33" s="7">
        <f t="shared" si="5"/>
        <v>0</v>
      </c>
    </row>
    <row r="34" spans="1:16">
      <c r="A34" s="153" t="s">
        <v>808</v>
      </c>
      <c r="B34" s="153"/>
      <c r="C34" s="153"/>
      <c r="D34" s="153"/>
      <c r="E34" s="153"/>
      <c r="F34" s="153"/>
      <c r="G34" s="153"/>
      <c r="H34" s="153"/>
      <c r="I34" s="153"/>
      <c r="J34" s="153"/>
      <c r="K34" s="153"/>
      <c r="L34" s="153"/>
      <c r="M34" s="153"/>
      <c r="N34" s="153"/>
      <c r="O34" s="153"/>
      <c r="P34" s="154"/>
    </row>
    <row r="35" spans="1:16" ht="31.5">
      <c r="A35" s="40">
        <v>18</v>
      </c>
      <c r="B35" s="42"/>
      <c r="C35" s="44" t="s">
        <v>974</v>
      </c>
      <c r="D35" s="41" t="s">
        <v>53</v>
      </c>
      <c r="E35" s="43">
        <v>30</v>
      </c>
      <c r="F35" s="60">
        <v>0</v>
      </c>
      <c r="G35" s="60">
        <v>0</v>
      </c>
      <c r="H35" s="7">
        <f t="shared" ref="H35:H89" si="6">ROUND(F35*G35,2)</f>
        <v>0</v>
      </c>
      <c r="I35" s="7"/>
      <c r="J35" s="70">
        <v>0</v>
      </c>
      <c r="K35" s="7">
        <f t="shared" si="0"/>
        <v>0</v>
      </c>
      <c r="L35" s="7">
        <f t="shared" si="1"/>
        <v>0</v>
      </c>
      <c r="M35" s="7">
        <f t="shared" si="2"/>
        <v>0</v>
      </c>
      <c r="N35" s="7">
        <f t="shared" si="3"/>
        <v>0</v>
      </c>
      <c r="O35" s="7">
        <f t="shared" si="4"/>
        <v>0</v>
      </c>
      <c r="P35" s="7">
        <f t="shared" si="5"/>
        <v>0</v>
      </c>
    </row>
    <row r="36" spans="1:16" ht="31.5">
      <c r="A36" s="40">
        <v>19</v>
      </c>
      <c r="B36" s="42"/>
      <c r="C36" s="44" t="s">
        <v>975</v>
      </c>
      <c r="D36" s="41" t="s">
        <v>48</v>
      </c>
      <c r="E36" s="43">
        <v>2</v>
      </c>
      <c r="F36" s="60">
        <v>0</v>
      </c>
      <c r="G36" s="60">
        <v>0</v>
      </c>
      <c r="H36" s="7">
        <f t="shared" si="6"/>
        <v>0</v>
      </c>
      <c r="I36" s="7"/>
      <c r="J36" s="70">
        <v>0</v>
      </c>
      <c r="K36" s="7">
        <f t="shared" si="0"/>
        <v>0</v>
      </c>
      <c r="L36" s="7">
        <f t="shared" si="1"/>
        <v>0</v>
      </c>
      <c r="M36" s="7">
        <f t="shared" si="2"/>
        <v>0</v>
      </c>
      <c r="N36" s="7">
        <f t="shared" si="3"/>
        <v>0</v>
      </c>
      <c r="O36" s="7">
        <f t="shared" si="4"/>
        <v>0</v>
      </c>
      <c r="P36" s="7">
        <f t="shared" si="5"/>
        <v>0</v>
      </c>
    </row>
    <row r="37" spans="1:16">
      <c r="A37" s="40">
        <v>20</v>
      </c>
      <c r="B37" s="42"/>
      <c r="C37" s="44" t="s">
        <v>976</v>
      </c>
      <c r="D37" s="41" t="s">
        <v>186</v>
      </c>
      <c r="E37" s="43">
        <v>6</v>
      </c>
      <c r="F37" s="60">
        <v>0</v>
      </c>
      <c r="G37" s="60">
        <v>0</v>
      </c>
      <c r="H37" s="7">
        <f t="shared" si="6"/>
        <v>0</v>
      </c>
      <c r="I37" s="7"/>
      <c r="J37" s="70">
        <v>0</v>
      </c>
      <c r="K37" s="7">
        <f t="shared" si="0"/>
        <v>0</v>
      </c>
      <c r="L37" s="7">
        <f t="shared" si="1"/>
        <v>0</v>
      </c>
      <c r="M37" s="7">
        <f t="shared" si="2"/>
        <v>0</v>
      </c>
      <c r="N37" s="7">
        <f t="shared" si="3"/>
        <v>0</v>
      </c>
      <c r="O37" s="7">
        <f t="shared" si="4"/>
        <v>0</v>
      </c>
      <c r="P37" s="7">
        <f t="shared" si="5"/>
        <v>0</v>
      </c>
    </row>
    <row r="38" spans="1:16">
      <c r="A38" s="40">
        <v>21</v>
      </c>
      <c r="B38" s="42"/>
      <c r="C38" s="44" t="s">
        <v>977</v>
      </c>
      <c r="D38" s="41" t="s">
        <v>186</v>
      </c>
      <c r="E38" s="43">
        <v>1</v>
      </c>
      <c r="F38" s="60">
        <v>0</v>
      </c>
      <c r="G38" s="60">
        <v>0</v>
      </c>
      <c r="H38" s="7">
        <f t="shared" si="6"/>
        <v>0</v>
      </c>
      <c r="I38" s="7"/>
      <c r="J38" s="70">
        <v>0</v>
      </c>
      <c r="K38" s="7">
        <f t="shared" si="0"/>
        <v>0</v>
      </c>
      <c r="L38" s="7">
        <f t="shared" si="1"/>
        <v>0</v>
      </c>
      <c r="M38" s="7">
        <f t="shared" si="2"/>
        <v>0</v>
      </c>
      <c r="N38" s="7">
        <f t="shared" si="3"/>
        <v>0</v>
      </c>
      <c r="O38" s="7">
        <f t="shared" si="4"/>
        <v>0</v>
      </c>
      <c r="P38" s="7">
        <f t="shared" si="5"/>
        <v>0</v>
      </c>
    </row>
    <row r="39" spans="1:16">
      <c r="A39" s="40">
        <v>22</v>
      </c>
      <c r="B39" s="42"/>
      <c r="C39" s="44" t="s">
        <v>978</v>
      </c>
      <c r="D39" s="41" t="s">
        <v>186</v>
      </c>
      <c r="E39" s="43">
        <v>3</v>
      </c>
      <c r="F39" s="60">
        <v>0</v>
      </c>
      <c r="G39" s="60">
        <v>0</v>
      </c>
      <c r="H39" s="7">
        <f t="shared" si="6"/>
        <v>0</v>
      </c>
      <c r="I39" s="7"/>
      <c r="J39" s="70">
        <v>0</v>
      </c>
      <c r="K39" s="7">
        <f t="shared" si="0"/>
        <v>0</v>
      </c>
      <c r="L39" s="7">
        <f t="shared" si="1"/>
        <v>0</v>
      </c>
      <c r="M39" s="7">
        <f t="shared" si="2"/>
        <v>0</v>
      </c>
      <c r="N39" s="7">
        <f t="shared" si="3"/>
        <v>0</v>
      </c>
      <c r="O39" s="7">
        <f t="shared" si="4"/>
        <v>0</v>
      </c>
      <c r="P39" s="7">
        <f t="shared" si="5"/>
        <v>0</v>
      </c>
    </row>
    <row r="40" spans="1:16" ht="47.25">
      <c r="A40" s="40">
        <v>23</v>
      </c>
      <c r="B40" s="42"/>
      <c r="C40" s="44" t="s">
        <v>979</v>
      </c>
      <c r="D40" s="41" t="s">
        <v>186</v>
      </c>
      <c r="E40" s="43">
        <v>1</v>
      </c>
      <c r="F40" s="60">
        <v>0</v>
      </c>
      <c r="G40" s="60">
        <v>0</v>
      </c>
      <c r="H40" s="7">
        <f t="shared" si="6"/>
        <v>0</v>
      </c>
      <c r="I40" s="70"/>
      <c r="J40" s="70">
        <v>0</v>
      </c>
      <c r="K40" s="7">
        <f t="shared" si="0"/>
        <v>0</v>
      </c>
      <c r="L40" s="7">
        <f t="shared" si="1"/>
        <v>0</v>
      </c>
      <c r="M40" s="7">
        <f t="shared" si="2"/>
        <v>0</v>
      </c>
      <c r="N40" s="7">
        <f t="shared" si="3"/>
        <v>0</v>
      </c>
      <c r="O40" s="7">
        <f t="shared" si="4"/>
        <v>0</v>
      </c>
      <c r="P40" s="7">
        <f t="shared" si="5"/>
        <v>0</v>
      </c>
    </row>
    <row r="41" spans="1:16">
      <c r="A41" s="40">
        <v>24</v>
      </c>
      <c r="B41" s="42"/>
      <c r="C41" s="44" t="s">
        <v>980</v>
      </c>
      <c r="D41" s="41" t="s">
        <v>53</v>
      </c>
      <c r="E41" s="43">
        <v>165</v>
      </c>
      <c r="F41" s="60">
        <v>0</v>
      </c>
      <c r="G41" s="60">
        <v>0</v>
      </c>
      <c r="H41" s="7">
        <f t="shared" si="6"/>
        <v>0</v>
      </c>
      <c r="I41" s="70"/>
      <c r="J41" s="70">
        <v>0</v>
      </c>
      <c r="K41" s="7">
        <f t="shared" ref="K41:K89" si="7">SUM(H41:J41)</f>
        <v>0</v>
      </c>
      <c r="L41" s="7">
        <f t="shared" si="1"/>
        <v>0</v>
      </c>
      <c r="M41" s="7">
        <f t="shared" si="2"/>
        <v>0</v>
      </c>
      <c r="N41" s="7">
        <f t="shared" si="3"/>
        <v>0</v>
      </c>
      <c r="O41" s="7">
        <f t="shared" si="4"/>
        <v>0</v>
      </c>
      <c r="P41" s="7">
        <f t="shared" si="5"/>
        <v>0</v>
      </c>
    </row>
    <row r="42" spans="1:16">
      <c r="A42" s="40">
        <v>25</v>
      </c>
      <c r="B42" s="42"/>
      <c r="C42" s="44" t="s">
        <v>981</v>
      </c>
      <c r="D42" s="41" t="s">
        <v>186</v>
      </c>
      <c r="E42" s="43">
        <v>22</v>
      </c>
      <c r="F42" s="60">
        <v>0</v>
      </c>
      <c r="G42" s="60">
        <v>0</v>
      </c>
      <c r="H42" s="7">
        <f t="shared" si="6"/>
        <v>0</v>
      </c>
      <c r="I42" s="70"/>
      <c r="J42" s="70">
        <v>0</v>
      </c>
      <c r="K42" s="7">
        <f t="shared" si="7"/>
        <v>0</v>
      </c>
      <c r="L42" s="7">
        <f t="shared" si="1"/>
        <v>0</v>
      </c>
      <c r="M42" s="7">
        <f t="shared" si="2"/>
        <v>0</v>
      </c>
      <c r="N42" s="7">
        <f t="shared" si="3"/>
        <v>0</v>
      </c>
      <c r="O42" s="7">
        <f t="shared" si="4"/>
        <v>0</v>
      </c>
      <c r="P42" s="7">
        <f t="shared" si="5"/>
        <v>0</v>
      </c>
    </row>
    <row r="43" spans="1:16">
      <c r="A43" s="40">
        <v>26</v>
      </c>
      <c r="B43" s="42"/>
      <c r="C43" s="44" t="s">
        <v>948</v>
      </c>
      <c r="D43" s="41" t="s">
        <v>186</v>
      </c>
      <c r="E43" s="43">
        <v>22</v>
      </c>
      <c r="F43" s="60">
        <v>0</v>
      </c>
      <c r="G43" s="60">
        <v>0</v>
      </c>
      <c r="H43" s="7">
        <f t="shared" si="6"/>
        <v>0</v>
      </c>
      <c r="I43" s="70"/>
      <c r="J43" s="70">
        <v>0</v>
      </c>
      <c r="K43" s="7">
        <f t="shared" si="7"/>
        <v>0</v>
      </c>
      <c r="L43" s="7">
        <f t="shared" si="1"/>
        <v>0</v>
      </c>
      <c r="M43" s="7">
        <f t="shared" si="2"/>
        <v>0</v>
      </c>
      <c r="N43" s="7">
        <f t="shared" si="3"/>
        <v>0</v>
      </c>
      <c r="O43" s="7">
        <f t="shared" si="4"/>
        <v>0</v>
      </c>
      <c r="P43" s="7">
        <f t="shared" si="5"/>
        <v>0</v>
      </c>
    </row>
    <row r="44" spans="1:16">
      <c r="A44" s="40">
        <v>27</v>
      </c>
      <c r="B44" s="42"/>
      <c r="C44" s="44" t="s">
        <v>982</v>
      </c>
      <c r="D44" s="41" t="s">
        <v>186</v>
      </c>
      <c r="E44" s="43">
        <v>3</v>
      </c>
      <c r="F44" s="60">
        <v>0</v>
      </c>
      <c r="G44" s="60">
        <v>0</v>
      </c>
      <c r="H44" s="7">
        <f t="shared" si="6"/>
        <v>0</v>
      </c>
      <c r="I44" s="70"/>
      <c r="J44" s="70">
        <v>0</v>
      </c>
      <c r="K44" s="7">
        <f t="shared" si="7"/>
        <v>0</v>
      </c>
      <c r="L44" s="7">
        <f t="shared" si="1"/>
        <v>0</v>
      </c>
      <c r="M44" s="7">
        <f t="shared" si="2"/>
        <v>0</v>
      </c>
      <c r="N44" s="7">
        <f t="shared" si="3"/>
        <v>0</v>
      </c>
      <c r="O44" s="7">
        <f t="shared" si="4"/>
        <v>0</v>
      </c>
      <c r="P44" s="7">
        <f t="shared" si="5"/>
        <v>0</v>
      </c>
    </row>
    <row r="45" spans="1:16">
      <c r="A45" s="40">
        <v>28</v>
      </c>
      <c r="B45" s="42"/>
      <c r="C45" s="44" t="s">
        <v>983</v>
      </c>
      <c r="D45" s="41" t="s">
        <v>186</v>
      </c>
      <c r="E45" s="43">
        <v>3</v>
      </c>
      <c r="F45" s="60">
        <v>0</v>
      </c>
      <c r="G45" s="60">
        <v>0</v>
      </c>
      <c r="H45" s="7">
        <f t="shared" si="6"/>
        <v>0</v>
      </c>
      <c r="I45" s="70"/>
      <c r="J45" s="70">
        <v>0</v>
      </c>
      <c r="K45" s="7">
        <f t="shared" si="7"/>
        <v>0</v>
      </c>
      <c r="L45" s="7">
        <f t="shared" si="1"/>
        <v>0</v>
      </c>
      <c r="M45" s="7">
        <f t="shared" si="2"/>
        <v>0</v>
      </c>
      <c r="N45" s="7">
        <f t="shared" si="3"/>
        <v>0</v>
      </c>
      <c r="O45" s="7">
        <f t="shared" si="4"/>
        <v>0</v>
      </c>
      <c r="P45" s="7">
        <f t="shared" si="5"/>
        <v>0</v>
      </c>
    </row>
    <row r="46" spans="1:16">
      <c r="A46" s="40">
        <v>29</v>
      </c>
      <c r="B46" s="42"/>
      <c r="C46" s="44" t="s">
        <v>984</v>
      </c>
      <c r="D46" s="41" t="s">
        <v>186</v>
      </c>
      <c r="E46" s="43">
        <v>1</v>
      </c>
      <c r="F46" s="60">
        <v>0</v>
      </c>
      <c r="G46" s="60">
        <v>0</v>
      </c>
      <c r="H46" s="7">
        <f t="shared" si="6"/>
        <v>0</v>
      </c>
      <c r="I46" s="70"/>
      <c r="J46" s="70">
        <v>0</v>
      </c>
      <c r="K46" s="7">
        <f t="shared" si="7"/>
        <v>0</v>
      </c>
      <c r="L46" s="7">
        <f t="shared" si="1"/>
        <v>0</v>
      </c>
      <c r="M46" s="7">
        <f t="shared" si="2"/>
        <v>0</v>
      </c>
      <c r="N46" s="7">
        <f t="shared" si="3"/>
        <v>0</v>
      </c>
      <c r="O46" s="7">
        <f t="shared" si="4"/>
        <v>0</v>
      </c>
      <c r="P46" s="7">
        <f t="shared" si="5"/>
        <v>0</v>
      </c>
    </row>
    <row r="47" spans="1:16">
      <c r="A47" s="40">
        <v>30</v>
      </c>
      <c r="B47" s="42"/>
      <c r="C47" s="44" t="s">
        <v>985</v>
      </c>
      <c r="D47" s="41" t="s">
        <v>53</v>
      </c>
      <c r="E47" s="43">
        <v>15</v>
      </c>
      <c r="F47" s="60">
        <v>0</v>
      </c>
      <c r="G47" s="60">
        <v>0</v>
      </c>
      <c r="H47" s="7">
        <f t="shared" si="6"/>
        <v>0</v>
      </c>
      <c r="I47" s="70"/>
      <c r="J47" s="70">
        <v>0</v>
      </c>
      <c r="K47" s="7">
        <f t="shared" si="7"/>
        <v>0</v>
      </c>
      <c r="L47" s="7">
        <f t="shared" si="1"/>
        <v>0</v>
      </c>
      <c r="M47" s="7">
        <f t="shared" si="2"/>
        <v>0</v>
      </c>
      <c r="N47" s="7">
        <f t="shared" si="3"/>
        <v>0</v>
      </c>
      <c r="O47" s="7">
        <f t="shared" si="4"/>
        <v>0</v>
      </c>
      <c r="P47" s="7">
        <f t="shared" si="5"/>
        <v>0</v>
      </c>
    </row>
    <row r="48" spans="1:16">
      <c r="A48" s="40">
        <v>31</v>
      </c>
      <c r="B48" s="42"/>
      <c r="C48" s="44" t="s">
        <v>986</v>
      </c>
      <c r="D48" s="41" t="s">
        <v>48</v>
      </c>
      <c r="E48" s="43">
        <v>1</v>
      </c>
      <c r="F48" s="60">
        <v>0</v>
      </c>
      <c r="G48" s="60">
        <v>0</v>
      </c>
      <c r="H48" s="7">
        <f t="shared" si="6"/>
        <v>0</v>
      </c>
      <c r="I48" s="70"/>
      <c r="J48" s="70">
        <v>0</v>
      </c>
      <c r="K48" s="7">
        <f t="shared" si="7"/>
        <v>0</v>
      </c>
      <c r="L48" s="7">
        <f t="shared" si="1"/>
        <v>0</v>
      </c>
      <c r="M48" s="7">
        <f t="shared" si="2"/>
        <v>0</v>
      </c>
      <c r="N48" s="7">
        <f t="shared" si="3"/>
        <v>0</v>
      </c>
      <c r="O48" s="7">
        <f t="shared" si="4"/>
        <v>0</v>
      </c>
      <c r="P48" s="7">
        <f t="shared" si="5"/>
        <v>0</v>
      </c>
    </row>
    <row r="49" spans="1:16" ht="31.5">
      <c r="A49" s="40">
        <v>32</v>
      </c>
      <c r="B49" s="42"/>
      <c r="C49" s="44" t="s">
        <v>987</v>
      </c>
      <c r="D49" s="41" t="s">
        <v>53</v>
      </c>
      <c r="E49" s="43">
        <v>15</v>
      </c>
      <c r="F49" s="60">
        <v>0</v>
      </c>
      <c r="G49" s="60">
        <v>0</v>
      </c>
      <c r="H49" s="7">
        <f t="shared" si="6"/>
        <v>0</v>
      </c>
      <c r="I49" s="70"/>
      <c r="J49" s="70">
        <v>0</v>
      </c>
      <c r="K49" s="7">
        <f t="shared" si="7"/>
        <v>0</v>
      </c>
      <c r="L49" s="7">
        <f t="shared" si="1"/>
        <v>0</v>
      </c>
      <c r="M49" s="7">
        <f t="shared" si="2"/>
        <v>0</v>
      </c>
      <c r="N49" s="7">
        <f t="shared" si="3"/>
        <v>0</v>
      </c>
      <c r="O49" s="7">
        <f t="shared" si="4"/>
        <v>0</v>
      </c>
      <c r="P49" s="7">
        <f t="shared" si="5"/>
        <v>0</v>
      </c>
    </row>
    <row r="50" spans="1:16" ht="31.5">
      <c r="A50" s="40">
        <v>33</v>
      </c>
      <c r="B50" s="42"/>
      <c r="C50" s="44" t="s">
        <v>988</v>
      </c>
      <c r="D50" s="41" t="s">
        <v>53</v>
      </c>
      <c r="E50" s="43">
        <v>22</v>
      </c>
      <c r="F50" s="60">
        <v>0</v>
      </c>
      <c r="G50" s="60">
        <v>0</v>
      </c>
      <c r="H50" s="7">
        <f t="shared" si="6"/>
        <v>0</v>
      </c>
      <c r="I50" s="70"/>
      <c r="J50" s="70">
        <v>0</v>
      </c>
      <c r="K50" s="7">
        <f t="shared" si="7"/>
        <v>0</v>
      </c>
      <c r="L50" s="7">
        <f t="shared" si="1"/>
        <v>0</v>
      </c>
      <c r="M50" s="7">
        <f t="shared" si="2"/>
        <v>0</v>
      </c>
      <c r="N50" s="7">
        <f t="shared" si="3"/>
        <v>0</v>
      </c>
      <c r="O50" s="7">
        <f t="shared" si="4"/>
        <v>0</v>
      </c>
      <c r="P50" s="7">
        <f t="shared" si="5"/>
        <v>0</v>
      </c>
    </row>
    <row r="51" spans="1:16">
      <c r="A51" s="40">
        <v>34</v>
      </c>
      <c r="B51" s="42"/>
      <c r="C51" s="44" t="s">
        <v>989</v>
      </c>
      <c r="D51" s="41" t="s">
        <v>186</v>
      </c>
      <c r="E51" s="43">
        <v>18</v>
      </c>
      <c r="F51" s="60">
        <v>0</v>
      </c>
      <c r="G51" s="60">
        <v>0</v>
      </c>
      <c r="H51" s="7">
        <f t="shared" si="6"/>
        <v>0</v>
      </c>
      <c r="I51" s="70"/>
      <c r="J51" s="70">
        <v>0</v>
      </c>
      <c r="K51" s="7">
        <f t="shared" si="7"/>
        <v>0</v>
      </c>
      <c r="L51" s="7">
        <f t="shared" si="1"/>
        <v>0</v>
      </c>
      <c r="M51" s="7">
        <f t="shared" si="2"/>
        <v>0</v>
      </c>
      <c r="N51" s="7">
        <f t="shared" si="3"/>
        <v>0</v>
      </c>
      <c r="O51" s="7">
        <f t="shared" si="4"/>
        <v>0</v>
      </c>
      <c r="P51" s="7">
        <f t="shared" si="5"/>
        <v>0</v>
      </c>
    </row>
    <row r="52" spans="1:16">
      <c r="A52" s="40">
        <v>35</v>
      </c>
      <c r="B52" s="42"/>
      <c r="C52" s="44" t="s">
        <v>990</v>
      </c>
      <c r="D52" s="41" t="s">
        <v>186</v>
      </c>
      <c r="E52" s="43">
        <v>12</v>
      </c>
      <c r="F52" s="60">
        <v>0</v>
      </c>
      <c r="G52" s="60">
        <v>0</v>
      </c>
      <c r="H52" s="7">
        <f t="shared" si="6"/>
        <v>0</v>
      </c>
      <c r="I52" s="70"/>
      <c r="J52" s="70">
        <v>0</v>
      </c>
      <c r="K52" s="7">
        <f t="shared" si="7"/>
        <v>0</v>
      </c>
      <c r="L52" s="7">
        <f t="shared" si="1"/>
        <v>0</v>
      </c>
      <c r="M52" s="7">
        <f t="shared" si="2"/>
        <v>0</v>
      </c>
      <c r="N52" s="7">
        <f t="shared" si="3"/>
        <v>0</v>
      </c>
      <c r="O52" s="7">
        <f t="shared" si="4"/>
        <v>0</v>
      </c>
      <c r="P52" s="7">
        <f t="shared" si="5"/>
        <v>0</v>
      </c>
    </row>
    <row r="53" spans="1:16">
      <c r="A53" s="153" t="s">
        <v>991</v>
      </c>
      <c r="B53" s="153"/>
      <c r="C53" s="153"/>
      <c r="D53" s="153"/>
      <c r="E53" s="153"/>
      <c r="F53" s="153"/>
      <c r="G53" s="153"/>
      <c r="H53" s="153"/>
      <c r="I53" s="153"/>
      <c r="J53" s="153"/>
      <c r="K53" s="153"/>
      <c r="L53" s="153"/>
      <c r="M53" s="153"/>
      <c r="N53" s="153"/>
      <c r="O53" s="153"/>
      <c r="P53" s="154"/>
    </row>
    <row r="54" spans="1:16">
      <c r="A54" s="153" t="s">
        <v>800</v>
      </c>
      <c r="B54" s="153"/>
      <c r="C54" s="153"/>
      <c r="D54" s="153"/>
      <c r="E54" s="153"/>
      <c r="F54" s="153"/>
      <c r="G54" s="153"/>
      <c r="H54" s="153"/>
      <c r="I54" s="153"/>
      <c r="J54" s="153"/>
      <c r="K54" s="153"/>
      <c r="L54" s="153"/>
      <c r="M54" s="153"/>
      <c r="N54" s="153"/>
      <c r="O54" s="153"/>
      <c r="P54" s="154"/>
    </row>
    <row r="55" spans="1:16" ht="31.5">
      <c r="A55" s="40">
        <v>38</v>
      </c>
      <c r="B55" s="42"/>
      <c r="C55" s="44" t="s">
        <v>854</v>
      </c>
      <c r="D55" s="41" t="s">
        <v>186</v>
      </c>
      <c r="E55" s="43">
        <v>30</v>
      </c>
      <c r="F55" s="60"/>
      <c r="G55" s="60"/>
      <c r="H55" s="7"/>
      <c r="I55" s="70"/>
      <c r="J55" s="7"/>
      <c r="K55" s="7">
        <f t="shared" si="7"/>
        <v>0</v>
      </c>
      <c r="L55" s="7">
        <f t="shared" si="1"/>
        <v>0</v>
      </c>
      <c r="M55" s="7">
        <f t="shared" si="2"/>
        <v>0</v>
      </c>
      <c r="N55" s="7">
        <f t="shared" si="3"/>
        <v>0</v>
      </c>
      <c r="O55" s="7">
        <f t="shared" si="4"/>
        <v>0</v>
      </c>
      <c r="P55" s="7">
        <f t="shared" si="5"/>
        <v>0</v>
      </c>
    </row>
    <row r="56" spans="1:16" ht="31.5">
      <c r="A56" s="40">
        <v>39</v>
      </c>
      <c r="B56" s="42"/>
      <c r="C56" s="44" t="s">
        <v>855</v>
      </c>
      <c r="D56" s="41" t="s">
        <v>53</v>
      </c>
      <c r="E56" s="43">
        <v>86</v>
      </c>
      <c r="F56" s="60"/>
      <c r="G56" s="60"/>
      <c r="H56" s="7"/>
      <c r="I56" s="70"/>
      <c r="J56" s="7"/>
      <c r="K56" s="7">
        <f t="shared" si="7"/>
        <v>0</v>
      </c>
      <c r="L56" s="7">
        <f t="shared" si="1"/>
        <v>0</v>
      </c>
      <c r="M56" s="7">
        <f t="shared" si="2"/>
        <v>0</v>
      </c>
      <c r="N56" s="7">
        <f t="shared" si="3"/>
        <v>0</v>
      </c>
      <c r="O56" s="7">
        <f t="shared" si="4"/>
        <v>0</v>
      </c>
      <c r="P56" s="7">
        <f t="shared" si="5"/>
        <v>0</v>
      </c>
    </row>
    <row r="57" spans="1:16" ht="31.5">
      <c r="A57" s="40">
        <v>40</v>
      </c>
      <c r="B57" s="42"/>
      <c r="C57" s="44" t="s">
        <v>867</v>
      </c>
      <c r="D57" s="41" t="s">
        <v>53</v>
      </c>
      <c r="E57" s="43">
        <v>45</v>
      </c>
      <c r="F57" s="60"/>
      <c r="G57" s="60"/>
      <c r="H57" s="7"/>
      <c r="I57" s="70"/>
      <c r="J57" s="7"/>
      <c r="K57" s="7">
        <f t="shared" si="7"/>
        <v>0</v>
      </c>
      <c r="L57" s="7">
        <f t="shared" si="1"/>
        <v>0</v>
      </c>
      <c r="M57" s="7">
        <f t="shared" si="2"/>
        <v>0</v>
      </c>
      <c r="N57" s="7">
        <f t="shared" si="3"/>
        <v>0</v>
      </c>
      <c r="O57" s="7">
        <f t="shared" si="4"/>
        <v>0</v>
      </c>
      <c r="P57" s="7">
        <f t="shared" si="5"/>
        <v>0</v>
      </c>
    </row>
    <row r="58" spans="1:16" ht="31.5">
      <c r="A58" s="40">
        <v>41</v>
      </c>
      <c r="B58" s="42"/>
      <c r="C58" s="44" t="s">
        <v>992</v>
      </c>
      <c r="D58" s="41" t="s">
        <v>53</v>
      </c>
      <c r="E58" s="43">
        <v>18</v>
      </c>
      <c r="F58" s="60"/>
      <c r="G58" s="60"/>
      <c r="H58" s="7"/>
      <c r="I58" s="70"/>
      <c r="J58" s="7"/>
      <c r="K58" s="7">
        <f t="shared" si="7"/>
        <v>0</v>
      </c>
      <c r="L58" s="7">
        <f t="shared" si="1"/>
        <v>0</v>
      </c>
      <c r="M58" s="7">
        <f t="shared" si="2"/>
        <v>0</v>
      </c>
      <c r="N58" s="7">
        <f t="shared" si="3"/>
        <v>0</v>
      </c>
      <c r="O58" s="7">
        <f t="shared" si="4"/>
        <v>0</v>
      </c>
      <c r="P58" s="7">
        <f t="shared" si="5"/>
        <v>0</v>
      </c>
    </row>
    <row r="59" spans="1:16" ht="31.5">
      <c r="A59" s="40">
        <v>42</v>
      </c>
      <c r="B59" s="42"/>
      <c r="C59" s="44" t="s">
        <v>914</v>
      </c>
      <c r="D59" s="41" t="s">
        <v>53</v>
      </c>
      <c r="E59" s="43">
        <v>133</v>
      </c>
      <c r="F59" s="60"/>
      <c r="G59" s="60"/>
      <c r="H59" s="7"/>
      <c r="I59" s="70"/>
      <c r="J59" s="7"/>
      <c r="K59" s="7">
        <f t="shared" si="7"/>
        <v>0</v>
      </c>
      <c r="L59" s="7">
        <f t="shared" si="1"/>
        <v>0</v>
      </c>
      <c r="M59" s="7">
        <f t="shared" si="2"/>
        <v>0</v>
      </c>
      <c r="N59" s="7">
        <f t="shared" si="3"/>
        <v>0</v>
      </c>
      <c r="O59" s="7">
        <f t="shared" si="4"/>
        <v>0</v>
      </c>
      <c r="P59" s="7">
        <f t="shared" si="5"/>
        <v>0</v>
      </c>
    </row>
    <row r="60" spans="1:16">
      <c r="A60" s="40">
        <v>43</v>
      </c>
      <c r="B60" s="42"/>
      <c r="C60" s="44" t="s">
        <v>857</v>
      </c>
      <c r="D60" s="41" t="s">
        <v>294</v>
      </c>
      <c r="E60" s="43">
        <v>6</v>
      </c>
      <c r="F60" s="60"/>
      <c r="G60" s="60"/>
      <c r="H60" s="7"/>
      <c r="I60" s="70"/>
      <c r="J60" s="7"/>
      <c r="K60" s="7">
        <f t="shared" si="7"/>
        <v>0</v>
      </c>
      <c r="L60" s="7">
        <f t="shared" si="1"/>
        <v>0</v>
      </c>
      <c r="M60" s="7">
        <f t="shared" si="2"/>
        <v>0</v>
      </c>
      <c r="N60" s="7">
        <f t="shared" si="3"/>
        <v>0</v>
      </c>
      <c r="O60" s="7">
        <f t="shared" si="4"/>
        <v>0</v>
      </c>
      <c r="P60" s="7">
        <f t="shared" si="5"/>
        <v>0</v>
      </c>
    </row>
    <row r="61" spans="1:16">
      <c r="A61" s="40">
        <v>44</v>
      </c>
      <c r="B61" s="42"/>
      <c r="C61" s="44" t="s">
        <v>934</v>
      </c>
      <c r="D61" s="41" t="s">
        <v>294</v>
      </c>
      <c r="E61" s="43">
        <v>19</v>
      </c>
      <c r="F61" s="60"/>
      <c r="G61" s="60"/>
      <c r="H61" s="7"/>
      <c r="I61" s="70"/>
      <c r="J61" s="7"/>
      <c r="K61" s="7">
        <f t="shared" si="7"/>
        <v>0</v>
      </c>
      <c r="L61" s="7">
        <f t="shared" si="1"/>
        <v>0</v>
      </c>
      <c r="M61" s="7">
        <f t="shared" si="2"/>
        <v>0</v>
      </c>
      <c r="N61" s="7">
        <f t="shared" si="3"/>
        <v>0</v>
      </c>
      <c r="O61" s="7">
        <f t="shared" si="4"/>
        <v>0</v>
      </c>
      <c r="P61" s="7">
        <f t="shared" si="5"/>
        <v>0</v>
      </c>
    </row>
    <row r="62" spans="1:16" ht="31.5">
      <c r="A62" s="40">
        <v>45</v>
      </c>
      <c r="B62" s="42"/>
      <c r="C62" s="44" t="s">
        <v>859</v>
      </c>
      <c r="D62" s="41" t="s">
        <v>294</v>
      </c>
      <c r="E62" s="43">
        <v>6</v>
      </c>
      <c r="F62" s="60"/>
      <c r="G62" s="60"/>
      <c r="H62" s="7"/>
      <c r="I62" s="70"/>
      <c r="J62" s="7"/>
      <c r="K62" s="7">
        <f t="shared" si="7"/>
        <v>0</v>
      </c>
      <c r="L62" s="7">
        <f t="shared" si="1"/>
        <v>0</v>
      </c>
      <c r="M62" s="7">
        <f t="shared" si="2"/>
        <v>0</v>
      </c>
      <c r="N62" s="7">
        <f t="shared" si="3"/>
        <v>0</v>
      </c>
      <c r="O62" s="7">
        <f t="shared" si="4"/>
        <v>0</v>
      </c>
      <c r="P62" s="7">
        <f t="shared" si="5"/>
        <v>0</v>
      </c>
    </row>
    <row r="63" spans="1:16" ht="47.25">
      <c r="A63" s="40">
        <v>46</v>
      </c>
      <c r="B63" s="42"/>
      <c r="C63" s="44" t="s">
        <v>860</v>
      </c>
      <c r="D63" s="41" t="s">
        <v>294</v>
      </c>
      <c r="E63" s="43">
        <v>6</v>
      </c>
      <c r="F63" s="60"/>
      <c r="G63" s="60"/>
      <c r="H63" s="7"/>
      <c r="I63" s="70"/>
      <c r="J63" s="7"/>
      <c r="K63" s="7">
        <f t="shared" si="7"/>
        <v>0</v>
      </c>
      <c r="L63" s="7">
        <f t="shared" si="1"/>
        <v>0</v>
      </c>
      <c r="M63" s="7">
        <f t="shared" si="2"/>
        <v>0</v>
      </c>
      <c r="N63" s="7">
        <f t="shared" si="3"/>
        <v>0</v>
      </c>
      <c r="O63" s="7">
        <f t="shared" si="4"/>
        <v>0</v>
      </c>
      <c r="P63" s="7">
        <f t="shared" si="5"/>
        <v>0</v>
      </c>
    </row>
    <row r="64" spans="1:16">
      <c r="A64" s="40">
        <v>47</v>
      </c>
      <c r="B64" s="42"/>
      <c r="C64" s="44" t="s">
        <v>820</v>
      </c>
      <c r="D64" s="41" t="s">
        <v>294</v>
      </c>
      <c r="E64" s="43">
        <v>52</v>
      </c>
      <c r="F64" s="60"/>
      <c r="G64" s="60"/>
      <c r="H64" s="7"/>
      <c r="I64" s="70"/>
      <c r="J64" s="7"/>
      <c r="K64" s="7">
        <f t="shared" si="7"/>
        <v>0</v>
      </c>
      <c r="L64" s="7">
        <f t="shared" si="1"/>
        <v>0</v>
      </c>
      <c r="M64" s="7">
        <f t="shared" si="2"/>
        <v>0</v>
      </c>
      <c r="N64" s="7">
        <f t="shared" si="3"/>
        <v>0</v>
      </c>
      <c r="O64" s="7">
        <f t="shared" si="4"/>
        <v>0</v>
      </c>
      <c r="P64" s="7">
        <f t="shared" si="5"/>
        <v>0</v>
      </c>
    </row>
    <row r="65" spans="1:16" ht="31.5">
      <c r="A65" s="40">
        <v>48</v>
      </c>
      <c r="B65" s="42"/>
      <c r="C65" s="44" t="s">
        <v>936</v>
      </c>
      <c r="D65" s="41" t="s">
        <v>53</v>
      </c>
      <c r="E65" s="43">
        <v>24</v>
      </c>
      <c r="F65" s="60"/>
      <c r="G65" s="60"/>
      <c r="H65" s="7"/>
      <c r="I65" s="70"/>
      <c r="J65" s="7"/>
      <c r="K65" s="7">
        <f t="shared" si="7"/>
        <v>0</v>
      </c>
      <c r="L65" s="7">
        <f t="shared" si="1"/>
        <v>0</v>
      </c>
      <c r="M65" s="7">
        <f t="shared" si="2"/>
        <v>0</v>
      </c>
      <c r="N65" s="7">
        <f t="shared" si="3"/>
        <v>0</v>
      </c>
      <c r="O65" s="7">
        <f t="shared" si="4"/>
        <v>0</v>
      </c>
      <c r="P65" s="7">
        <f t="shared" si="5"/>
        <v>0</v>
      </c>
    </row>
    <row r="66" spans="1:16">
      <c r="A66" s="40">
        <v>49</v>
      </c>
      <c r="B66" s="42"/>
      <c r="C66" s="108" t="s">
        <v>938</v>
      </c>
      <c r="D66" s="41" t="s">
        <v>53</v>
      </c>
      <c r="E66" s="43">
        <v>133</v>
      </c>
      <c r="F66" s="60"/>
      <c r="G66" s="60"/>
      <c r="H66" s="7"/>
      <c r="I66" s="70"/>
      <c r="J66" s="7"/>
      <c r="K66" s="7">
        <f t="shared" si="7"/>
        <v>0</v>
      </c>
      <c r="L66" s="7">
        <f t="shared" si="1"/>
        <v>0</v>
      </c>
      <c r="M66" s="7">
        <f t="shared" si="2"/>
        <v>0</v>
      </c>
      <c r="N66" s="7">
        <f t="shared" si="3"/>
        <v>0</v>
      </c>
      <c r="O66" s="7">
        <f t="shared" si="4"/>
        <v>0</v>
      </c>
      <c r="P66" s="7">
        <f t="shared" si="5"/>
        <v>0</v>
      </c>
    </row>
    <row r="67" spans="1:16" ht="31.5">
      <c r="A67" s="40">
        <v>50</v>
      </c>
      <c r="B67" s="42"/>
      <c r="C67" s="44" t="s">
        <v>993</v>
      </c>
      <c r="D67" s="41" t="s">
        <v>53</v>
      </c>
      <c r="E67" s="43">
        <v>9</v>
      </c>
      <c r="F67" s="60"/>
      <c r="G67" s="60"/>
      <c r="H67" s="7"/>
      <c r="I67" s="70"/>
      <c r="J67" s="7"/>
      <c r="K67" s="7">
        <f t="shared" si="7"/>
        <v>0</v>
      </c>
      <c r="L67" s="7">
        <f t="shared" si="1"/>
        <v>0</v>
      </c>
      <c r="M67" s="7">
        <f t="shared" si="2"/>
        <v>0</v>
      </c>
      <c r="N67" s="7">
        <f t="shared" si="3"/>
        <v>0</v>
      </c>
      <c r="O67" s="7">
        <f t="shared" si="4"/>
        <v>0</v>
      </c>
      <c r="P67" s="7">
        <f t="shared" si="5"/>
        <v>0</v>
      </c>
    </row>
    <row r="68" spans="1:16" ht="31.5">
      <c r="A68" s="40">
        <v>51</v>
      </c>
      <c r="B68" s="42"/>
      <c r="C68" s="44" t="s">
        <v>994</v>
      </c>
      <c r="D68" s="41" t="s">
        <v>186</v>
      </c>
      <c r="E68" s="43">
        <v>2</v>
      </c>
      <c r="F68" s="60"/>
      <c r="G68" s="60"/>
      <c r="H68" s="7"/>
      <c r="I68" s="70"/>
      <c r="J68" s="7"/>
      <c r="K68" s="7">
        <f t="shared" si="7"/>
        <v>0</v>
      </c>
      <c r="L68" s="7">
        <f t="shared" si="1"/>
        <v>0</v>
      </c>
      <c r="M68" s="7">
        <f t="shared" si="2"/>
        <v>0</v>
      </c>
      <c r="N68" s="7">
        <f t="shared" si="3"/>
        <v>0</v>
      </c>
      <c r="O68" s="7">
        <f t="shared" si="4"/>
        <v>0</v>
      </c>
      <c r="P68" s="7">
        <f t="shared" si="5"/>
        <v>0</v>
      </c>
    </row>
    <row r="69" spans="1:16" ht="31.5">
      <c r="A69" s="40">
        <v>52</v>
      </c>
      <c r="B69" s="42"/>
      <c r="C69" s="44" t="s">
        <v>995</v>
      </c>
      <c r="D69" s="41" t="s">
        <v>186</v>
      </c>
      <c r="E69" s="43">
        <v>1</v>
      </c>
      <c r="F69" s="60"/>
      <c r="G69" s="60"/>
      <c r="H69" s="7"/>
      <c r="I69" s="70"/>
      <c r="J69" s="7"/>
      <c r="K69" s="7">
        <f t="shared" si="7"/>
        <v>0</v>
      </c>
      <c r="L69" s="7">
        <f t="shared" si="1"/>
        <v>0</v>
      </c>
      <c r="M69" s="7">
        <f t="shared" si="2"/>
        <v>0</v>
      </c>
      <c r="N69" s="7">
        <f t="shared" si="3"/>
        <v>0</v>
      </c>
      <c r="O69" s="7">
        <f t="shared" si="4"/>
        <v>0</v>
      </c>
      <c r="P69" s="7">
        <f t="shared" si="5"/>
        <v>0</v>
      </c>
    </row>
    <row r="70" spans="1:16">
      <c r="A70" s="40">
        <v>53</v>
      </c>
      <c r="B70" s="42"/>
      <c r="C70" s="44" t="s">
        <v>823</v>
      </c>
      <c r="D70" s="41" t="s">
        <v>186</v>
      </c>
      <c r="E70" s="43">
        <v>1</v>
      </c>
      <c r="F70" s="60"/>
      <c r="G70" s="60"/>
      <c r="H70" s="7"/>
      <c r="I70" s="70"/>
      <c r="J70" s="7"/>
      <c r="K70" s="7">
        <f t="shared" si="7"/>
        <v>0</v>
      </c>
      <c r="L70" s="7">
        <f t="shared" si="1"/>
        <v>0</v>
      </c>
      <c r="M70" s="7">
        <f t="shared" si="2"/>
        <v>0</v>
      </c>
      <c r="N70" s="7">
        <f t="shared" si="3"/>
        <v>0</v>
      </c>
      <c r="O70" s="7">
        <f t="shared" si="4"/>
        <v>0</v>
      </c>
      <c r="P70" s="7">
        <f t="shared" si="5"/>
        <v>0</v>
      </c>
    </row>
    <row r="71" spans="1:16" ht="31.5">
      <c r="A71" s="40">
        <v>54</v>
      </c>
      <c r="B71" s="42"/>
      <c r="C71" s="44" t="s">
        <v>996</v>
      </c>
      <c r="D71" s="41" t="s">
        <v>186</v>
      </c>
      <c r="E71" s="43">
        <v>2</v>
      </c>
      <c r="F71" s="60"/>
      <c r="G71" s="60"/>
      <c r="H71" s="7"/>
      <c r="I71" s="70"/>
      <c r="J71" s="7"/>
      <c r="K71" s="7">
        <f t="shared" si="7"/>
        <v>0</v>
      </c>
      <c r="L71" s="7">
        <f t="shared" si="1"/>
        <v>0</v>
      </c>
      <c r="M71" s="7">
        <f t="shared" si="2"/>
        <v>0</v>
      </c>
      <c r="N71" s="7">
        <f t="shared" si="3"/>
        <v>0</v>
      </c>
      <c r="O71" s="7">
        <f t="shared" si="4"/>
        <v>0</v>
      </c>
      <c r="P71" s="7">
        <f t="shared" si="5"/>
        <v>0</v>
      </c>
    </row>
    <row r="72" spans="1:16">
      <c r="A72" s="40">
        <v>55</v>
      </c>
      <c r="B72" s="42"/>
      <c r="C72" s="44" t="s">
        <v>997</v>
      </c>
      <c r="D72" s="41" t="s">
        <v>186</v>
      </c>
      <c r="E72" s="43">
        <v>2</v>
      </c>
      <c r="F72" s="60"/>
      <c r="G72" s="60"/>
      <c r="H72" s="7"/>
      <c r="I72" s="70"/>
      <c r="J72" s="7"/>
      <c r="K72" s="7">
        <f t="shared" si="7"/>
        <v>0</v>
      </c>
      <c r="L72" s="7">
        <f t="shared" si="1"/>
        <v>0</v>
      </c>
      <c r="M72" s="7">
        <f t="shared" si="2"/>
        <v>0</v>
      </c>
      <c r="N72" s="7">
        <f t="shared" si="3"/>
        <v>0</v>
      </c>
      <c r="O72" s="7">
        <f t="shared" si="4"/>
        <v>0</v>
      </c>
      <c r="P72" s="7">
        <f t="shared" si="5"/>
        <v>0</v>
      </c>
    </row>
    <row r="73" spans="1:16">
      <c r="A73" s="153" t="s">
        <v>824</v>
      </c>
      <c r="B73" s="153"/>
      <c r="C73" s="153"/>
      <c r="D73" s="153"/>
      <c r="E73" s="153"/>
      <c r="F73" s="153"/>
      <c r="G73" s="153"/>
      <c r="H73" s="153"/>
      <c r="I73" s="153"/>
      <c r="J73" s="153"/>
      <c r="K73" s="153"/>
      <c r="L73" s="153"/>
      <c r="M73" s="153"/>
      <c r="N73" s="153"/>
      <c r="O73" s="153"/>
      <c r="P73" s="154"/>
    </row>
    <row r="74" spans="1:16">
      <c r="A74" s="40">
        <v>57</v>
      </c>
      <c r="B74" s="42"/>
      <c r="C74" s="44" t="s">
        <v>944</v>
      </c>
      <c r="D74" s="41" t="s">
        <v>294</v>
      </c>
      <c r="E74" s="43">
        <v>19</v>
      </c>
      <c r="F74" s="60"/>
      <c r="G74" s="60"/>
      <c r="H74" s="7"/>
      <c r="I74" s="70"/>
      <c r="J74" s="7"/>
      <c r="K74" s="7">
        <f t="shared" si="7"/>
        <v>0</v>
      </c>
      <c r="L74" s="7">
        <f t="shared" si="1"/>
        <v>0</v>
      </c>
      <c r="M74" s="7">
        <f t="shared" si="2"/>
        <v>0</v>
      </c>
      <c r="N74" s="7">
        <f t="shared" si="3"/>
        <v>0</v>
      </c>
      <c r="O74" s="7">
        <f t="shared" si="4"/>
        <v>0</v>
      </c>
      <c r="P74" s="7">
        <f t="shared" si="5"/>
        <v>0</v>
      </c>
    </row>
    <row r="75" spans="1:16">
      <c r="A75" s="40">
        <v>58</v>
      </c>
      <c r="B75" s="42"/>
      <c r="C75" s="44" t="s">
        <v>863</v>
      </c>
      <c r="D75" s="41" t="s">
        <v>294</v>
      </c>
      <c r="E75" s="43">
        <v>3</v>
      </c>
      <c r="F75" s="60"/>
      <c r="G75" s="60"/>
      <c r="H75" s="7"/>
      <c r="I75" s="70"/>
      <c r="J75" s="7"/>
      <c r="K75" s="7">
        <f t="shared" si="7"/>
        <v>0</v>
      </c>
      <c r="L75" s="7">
        <f t="shared" si="1"/>
        <v>0</v>
      </c>
      <c r="M75" s="7">
        <f t="shared" si="2"/>
        <v>0</v>
      </c>
      <c r="N75" s="7">
        <f t="shared" si="3"/>
        <v>0</v>
      </c>
      <c r="O75" s="7">
        <f t="shared" si="4"/>
        <v>0</v>
      </c>
      <c r="P75" s="7">
        <f t="shared" si="5"/>
        <v>0</v>
      </c>
    </row>
    <row r="76" spans="1:16" ht="47.25">
      <c r="A76" s="40">
        <v>59</v>
      </c>
      <c r="B76" s="42"/>
      <c r="C76" s="44" t="s">
        <v>864</v>
      </c>
      <c r="D76" s="41" t="s">
        <v>294</v>
      </c>
      <c r="E76" s="43">
        <v>6</v>
      </c>
      <c r="F76" s="60"/>
      <c r="G76" s="60"/>
      <c r="H76" s="7"/>
      <c r="I76" s="70"/>
      <c r="J76" s="7"/>
      <c r="K76" s="7">
        <f t="shared" si="7"/>
        <v>0</v>
      </c>
      <c r="L76" s="7">
        <f t="shared" si="1"/>
        <v>0</v>
      </c>
      <c r="M76" s="7">
        <f t="shared" si="2"/>
        <v>0</v>
      </c>
      <c r="N76" s="7">
        <f t="shared" si="3"/>
        <v>0</v>
      </c>
      <c r="O76" s="7">
        <f t="shared" si="4"/>
        <v>0</v>
      </c>
      <c r="P76" s="7">
        <f t="shared" si="5"/>
        <v>0</v>
      </c>
    </row>
    <row r="77" spans="1:16">
      <c r="A77" s="153" t="s">
        <v>808</v>
      </c>
      <c r="B77" s="153"/>
      <c r="C77" s="153"/>
      <c r="D77" s="153"/>
      <c r="E77" s="153"/>
      <c r="F77" s="153"/>
      <c r="G77" s="153"/>
      <c r="H77" s="153"/>
      <c r="I77" s="153"/>
      <c r="J77" s="153"/>
      <c r="K77" s="153"/>
      <c r="L77" s="153"/>
      <c r="M77" s="153"/>
      <c r="N77" s="153"/>
      <c r="O77" s="153"/>
      <c r="P77" s="154"/>
    </row>
    <row r="78" spans="1:16">
      <c r="A78" s="40">
        <v>61</v>
      </c>
      <c r="B78" s="42"/>
      <c r="C78" s="44" t="s">
        <v>946</v>
      </c>
      <c r="D78" s="41" t="s">
        <v>53</v>
      </c>
      <c r="E78" s="43">
        <v>170</v>
      </c>
      <c r="F78" s="60">
        <v>0</v>
      </c>
      <c r="G78" s="60">
        <v>0</v>
      </c>
      <c r="H78" s="7">
        <f t="shared" si="6"/>
        <v>0</v>
      </c>
      <c r="I78" s="70"/>
      <c r="J78" s="7">
        <v>0</v>
      </c>
      <c r="K78" s="7">
        <f t="shared" si="7"/>
        <v>0</v>
      </c>
      <c r="L78" s="7">
        <f t="shared" si="1"/>
        <v>0</v>
      </c>
      <c r="M78" s="7">
        <f t="shared" si="2"/>
        <v>0</v>
      </c>
      <c r="N78" s="7">
        <f t="shared" si="3"/>
        <v>0</v>
      </c>
      <c r="O78" s="7">
        <f t="shared" si="4"/>
        <v>0</v>
      </c>
      <c r="P78" s="7">
        <f t="shared" si="5"/>
        <v>0</v>
      </c>
    </row>
    <row r="79" spans="1:16">
      <c r="A79" s="40">
        <v>62</v>
      </c>
      <c r="B79" s="42"/>
      <c r="C79" s="44" t="s">
        <v>921</v>
      </c>
      <c r="D79" s="41" t="s">
        <v>48</v>
      </c>
      <c r="E79" s="43">
        <v>2</v>
      </c>
      <c r="F79" s="60">
        <v>0</v>
      </c>
      <c r="G79" s="60">
        <v>0</v>
      </c>
      <c r="H79" s="7">
        <f t="shared" si="6"/>
        <v>0</v>
      </c>
      <c r="I79" s="70"/>
      <c r="J79" s="7">
        <v>0</v>
      </c>
      <c r="K79" s="7">
        <f t="shared" si="7"/>
        <v>0</v>
      </c>
      <c r="L79" s="7">
        <f t="shared" si="1"/>
        <v>0</v>
      </c>
      <c r="M79" s="7">
        <f t="shared" si="2"/>
        <v>0</v>
      </c>
      <c r="N79" s="7">
        <f t="shared" si="3"/>
        <v>0</v>
      </c>
      <c r="O79" s="7">
        <f t="shared" si="4"/>
        <v>0</v>
      </c>
      <c r="P79" s="7">
        <f t="shared" si="5"/>
        <v>0</v>
      </c>
    </row>
    <row r="80" spans="1:16">
      <c r="A80" s="40">
        <v>63</v>
      </c>
      <c r="B80" s="42"/>
      <c r="C80" s="44" t="s">
        <v>998</v>
      </c>
      <c r="D80" s="41" t="s">
        <v>53</v>
      </c>
      <c r="E80" s="43">
        <v>2</v>
      </c>
      <c r="F80" s="60">
        <v>0</v>
      </c>
      <c r="G80" s="60">
        <v>0</v>
      </c>
      <c r="H80" s="7">
        <f t="shared" si="6"/>
        <v>0</v>
      </c>
      <c r="I80" s="70"/>
      <c r="J80" s="7">
        <v>0</v>
      </c>
      <c r="K80" s="7">
        <f t="shared" si="7"/>
        <v>0</v>
      </c>
      <c r="L80" s="7">
        <f t="shared" si="1"/>
        <v>0</v>
      </c>
      <c r="M80" s="7">
        <f t="shared" si="2"/>
        <v>0</v>
      </c>
      <c r="N80" s="7">
        <f t="shared" si="3"/>
        <v>0</v>
      </c>
      <c r="O80" s="7">
        <f t="shared" si="4"/>
        <v>0</v>
      </c>
      <c r="P80" s="7">
        <f t="shared" si="5"/>
        <v>0</v>
      </c>
    </row>
    <row r="81" spans="1:16">
      <c r="A81" s="40">
        <v>64</v>
      </c>
      <c r="B81" s="42"/>
      <c r="C81" s="44" t="s">
        <v>999</v>
      </c>
      <c r="D81" s="41" t="s">
        <v>53</v>
      </c>
      <c r="E81" s="43">
        <v>2</v>
      </c>
      <c r="F81" s="60">
        <v>0</v>
      </c>
      <c r="G81" s="60">
        <v>0</v>
      </c>
      <c r="H81" s="7">
        <f t="shared" si="6"/>
        <v>0</v>
      </c>
      <c r="I81" s="70"/>
      <c r="J81" s="7">
        <v>0</v>
      </c>
      <c r="K81" s="7">
        <f t="shared" si="7"/>
        <v>0</v>
      </c>
      <c r="L81" s="7">
        <f t="shared" si="1"/>
        <v>0</v>
      </c>
      <c r="M81" s="7">
        <f t="shared" si="2"/>
        <v>0</v>
      </c>
      <c r="N81" s="7">
        <f t="shared" si="3"/>
        <v>0</v>
      </c>
      <c r="O81" s="7">
        <f t="shared" si="4"/>
        <v>0</v>
      </c>
      <c r="P81" s="7">
        <f t="shared" si="5"/>
        <v>0</v>
      </c>
    </row>
    <row r="82" spans="1:16">
      <c r="A82" s="40">
        <v>65</v>
      </c>
      <c r="B82" s="42"/>
      <c r="C82" s="44" t="s">
        <v>1000</v>
      </c>
      <c r="D82" s="41" t="s">
        <v>53</v>
      </c>
      <c r="E82" s="43">
        <v>113</v>
      </c>
      <c r="F82" s="60">
        <v>0</v>
      </c>
      <c r="G82" s="60">
        <v>0</v>
      </c>
      <c r="H82" s="7">
        <f t="shared" si="6"/>
        <v>0</v>
      </c>
      <c r="I82" s="70"/>
      <c r="J82" s="7">
        <v>0</v>
      </c>
      <c r="K82" s="7">
        <f t="shared" si="7"/>
        <v>0</v>
      </c>
      <c r="L82" s="7">
        <f t="shared" si="1"/>
        <v>0</v>
      </c>
      <c r="M82" s="7">
        <f t="shared" si="2"/>
        <v>0</v>
      </c>
      <c r="N82" s="7">
        <f t="shared" si="3"/>
        <v>0</v>
      </c>
      <c r="O82" s="7">
        <f t="shared" si="4"/>
        <v>0</v>
      </c>
      <c r="P82" s="7">
        <f t="shared" si="5"/>
        <v>0</v>
      </c>
    </row>
    <row r="83" spans="1:16">
      <c r="A83" s="40">
        <v>66</v>
      </c>
      <c r="B83" s="42"/>
      <c r="C83" s="44" t="s">
        <v>923</v>
      </c>
      <c r="D83" s="41" t="s">
        <v>53</v>
      </c>
      <c r="E83" s="43">
        <v>20</v>
      </c>
      <c r="F83" s="60">
        <v>0</v>
      </c>
      <c r="G83" s="60">
        <v>0</v>
      </c>
      <c r="H83" s="7">
        <f t="shared" si="6"/>
        <v>0</v>
      </c>
      <c r="I83" s="70"/>
      <c r="J83" s="7">
        <v>0</v>
      </c>
      <c r="K83" s="7">
        <f t="shared" si="7"/>
        <v>0</v>
      </c>
      <c r="L83" s="7">
        <f t="shared" si="1"/>
        <v>0</v>
      </c>
      <c r="M83" s="7">
        <f t="shared" si="2"/>
        <v>0</v>
      </c>
      <c r="N83" s="7">
        <f t="shared" si="3"/>
        <v>0</v>
      </c>
      <c r="O83" s="7">
        <f t="shared" si="4"/>
        <v>0</v>
      </c>
      <c r="P83" s="7">
        <f t="shared" si="5"/>
        <v>0</v>
      </c>
    </row>
    <row r="84" spans="1:16">
      <c r="A84" s="40">
        <v>67</v>
      </c>
      <c r="B84" s="42"/>
      <c r="C84" s="44" t="s">
        <v>1001</v>
      </c>
      <c r="D84" s="41" t="s">
        <v>186</v>
      </c>
      <c r="E84" s="43">
        <v>3</v>
      </c>
      <c r="F84" s="60">
        <v>0</v>
      </c>
      <c r="G84" s="60">
        <v>0</v>
      </c>
      <c r="H84" s="7">
        <f t="shared" si="6"/>
        <v>0</v>
      </c>
      <c r="I84" s="70"/>
      <c r="J84" s="7">
        <v>0</v>
      </c>
      <c r="K84" s="7">
        <f t="shared" si="7"/>
        <v>0</v>
      </c>
      <c r="L84" s="7">
        <f t="shared" ref="L84:L89" si="8">ROUND(E84*F84,2)</f>
        <v>0</v>
      </c>
      <c r="M84" s="7">
        <f t="shared" ref="M84:M89" si="9">ROUND(E84*H84,2)</f>
        <v>0</v>
      </c>
      <c r="N84" s="7">
        <f t="shared" ref="N84:N89" si="10">ROUND(E84*I84,2)</f>
        <v>0</v>
      </c>
      <c r="O84" s="7">
        <f t="shared" ref="O84:O89" si="11">ROUND(E84*J84,2)</f>
        <v>0</v>
      </c>
      <c r="P84" s="7">
        <f t="shared" ref="P84:P89" si="12">SUM(M84:O84)</f>
        <v>0</v>
      </c>
    </row>
    <row r="85" spans="1:16" ht="31.5">
      <c r="A85" s="40">
        <v>68</v>
      </c>
      <c r="B85" s="42"/>
      <c r="C85" s="44" t="s">
        <v>1002</v>
      </c>
      <c r="D85" s="41" t="s">
        <v>48</v>
      </c>
      <c r="E85" s="43">
        <v>1</v>
      </c>
      <c r="F85" s="60">
        <v>0</v>
      </c>
      <c r="G85" s="60">
        <v>0</v>
      </c>
      <c r="H85" s="7">
        <f t="shared" si="6"/>
        <v>0</v>
      </c>
      <c r="I85" s="70"/>
      <c r="J85" s="7">
        <v>0</v>
      </c>
      <c r="K85" s="7">
        <f t="shared" si="7"/>
        <v>0</v>
      </c>
      <c r="L85" s="7">
        <f t="shared" si="8"/>
        <v>0</v>
      </c>
      <c r="M85" s="7">
        <f t="shared" si="9"/>
        <v>0</v>
      </c>
      <c r="N85" s="7">
        <f t="shared" si="10"/>
        <v>0</v>
      </c>
      <c r="O85" s="7">
        <f t="shared" si="11"/>
        <v>0</v>
      </c>
      <c r="P85" s="7">
        <f t="shared" si="12"/>
        <v>0</v>
      </c>
    </row>
    <row r="86" spans="1:16">
      <c r="A86" s="40">
        <v>69</v>
      </c>
      <c r="B86" s="42"/>
      <c r="C86" s="44" t="s">
        <v>1003</v>
      </c>
      <c r="D86" s="41" t="s">
        <v>186</v>
      </c>
      <c r="E86" s="43">
        <v>1</v>
      </c>
      <c r="F86" s="60">
        <v>0</v>
      </c>
      <c r="G86" s="60">
        <v>0</v>
      </c>
      <c r="H86" s="7">
        <f t="shared" si="6"/>
        <v>0</v>
      </c>
      <c r="I86" s="70"/>
      <c r="J86" s="7">
        <v>0</v>
      </c>
      <c r="K86" s="7">
        <f t="shared" si="7"/>
        <v>0</v>
      </c>
      <c r="L86" s="7">
        <f t="shared" si="8"/>
        <v>0</v>
      </c>
      <c r="M86" s="7">
        <f t="shared" si="9"/>
        <v>0</v>
      </c>
      <c r="N86" s="7">
        <f t="shared" si="10"/>
        <v>0</v>
      </c>
      <c r="O86" s="7">
        <f t="shared" si="11"/>
        <v>0</v>
      </c>
      <c r="P86" s="7">
        <f t="shared" si="12"/>
        <v>0</v>
      </c>
    </row>
    <row r="87" spans="1:16">
      <c r="A87" s="40">
        <v>70</v>
      </c>
      <c r="B87" s="42"/>
      <c r="C87" s="44" t="s">
        <v>112</v>
      </c>
      <c r="D87" s="41" t="s">
        <v>1004</v>
      </c>
      <c r="E87" s="43">
        <v>87.8</v>
      </c>
      <c r="F87" s="60">
        <v>0</v>
      </c>
      <c r="G87" s="60">
        <v>0</v>
      </c>
      <c r="H87" s="7">
        <f t="shared" si="6"/>
        <v>0</v>
      </c>
      <c r="I87" s="70"/>
      <c r="J87" s="7">
        <v>0</v>
      </c>
      <c r="K87" s="7">
        <f t="shared" si="7"/>
        <v>0</v>
      </c>
      <c r="L87" s="7">
        <f t="shared" si="8"/>
        <v>0</v>
      </c>
      <c r="M87" s="7">
        <f t="shared" si="9"/>
        <v>0</v>
      </c>
      <c r="N87" s="7">
        <f t="shared" si="10"/>
        <v>0</v>
      </c>
      <c r="O87" s="7">
        <f t="shared" si="11"/>
        <v>0</v>
      </c>
      <c r="P87" s="7">
        <f t="shared" si="12"/>
        <v>0</v>
      </c>
    </row>
    <row r="88" spans="1:16">
      <c r="A88" s="40">
        <v>71</v>
      </c>
      <c r="B88" s="42"/>
      <c r="C88" s="44" t="s">
        <v>885</v>
      </c>
      <c r="D88" s="41" t="s">
        <v>53</v>
      </c>
      <c r="E88" s="43">
        <v>157</v>
      </c>
      <c r="F88" s="60">
        <v>0</v>
      </c>
      <c r="G88" s="60">
        <v>0</v>
      </c>
      <c r="H88" s="7">
        <f t="shared" si="6"/>
        <v>0</v>
      </c>
      <c r="I88" s="70"/>
      <c r="J88" s="7">
        <v>0</v>
      </c>
      <c r="K88" s="7">
        <f t="shared" si="7"/>
        <v>0</v>
      </c>
      <c r="L88" s="7">
        <f t="shared" si="8"/>
        <v>0</v>
      </c>
      <c r="M88" s="7">
        <f t="shared" si="9"/>
        <v>0</v>
      </c>
      <c r="N88" s="7">
        <f t="shared" si="10"/>
        <v>0</v>
      </c>
      <c r="O88" s="7">
        <f t="shared" si="11"/>
        <v>0</v>
      </c>
      <c r="P88" s="7">
        <f t="shared" si="12"/>
        <v>0</v>
      </c>
    </row>
    <row r="89" spans="1:16">
      <c r="A89" s="40">
        <v>72</v>
      </c>
      <c r="B89" s="42"/>
      <c r="C89" s="44" t="s">
        <v>1005</v>
      </c>
      <c r="D89" s="41" t="s">
        <v>48</v>
      </c>
      <c r="E89" s="43">
        <v>1</v>
      </c>
      <c r="F89" s="60">
        <v>0</v>
      </c>
      <c r="G89" s="60">
        <v>0</v>
      </c>
      <c r="H89" s="7">
        <f t="shared" si="6"/>
        <v>0</v>
      </c>
      <c r="I89" s="70"/>
      <c r="J89" s="7">
        <v>0</v>
      </c>
      <c r="K89" s="7">
        <f t="shared" si="7"/>
        <v>0</v>
      </c>
      <c r="L89" s="7">
        <f t="shared" si="8"/>
        <v>0</v>
      </c>
      <c r="M89" s="7">
        <f t="shared" si="9"/>
        <v>0</v>
      </c>
      <c r="N89" s="7">
        <f t="shared" si="10"/>
        <v>0</v>
      </c>
      <c r="O89" s="7">
        <f t="shared" si="11"/>
        <v>0</v>
      </c>
      <c r="P89" s="7">
        <f t="shared" si="12"/>
        <v>0</v>
      </c>
    </row>
    <row r="90" spans="1:16">
      <c r="A90" s="153" t="s">
        <v>954</v>
      </c>
      <c r="B90" s="153"/>
      <c r="C90" s="153"/>
      <c r="D90" s="153"/>
      <c r="E90" s="153"/>
      <c r="F90" s="153"/>
      <c r="G90" s="153"/>
      <c r="H90" s="153"/>
      <c r="I90" s="153"/>
      <c r="J90" s="153"/>
      <c r="K90" s="153"/>
      <c r="L90" s="153"/>
      <c r="M90" s="153"/>
      <c r="N90" s="153"/>
      <c r="O90" s="153"/>
      <c r="P90" s="154"/>
    </row>
    <row r="91" spans="1:16">
      <c r="A91" s="153" t="s">
        <v>800</v>
      </c>
      <c r="B91" s="153"/>
      <c r="C91" s="153"/>
      <c r="D91" s="153"/>
      <c r="E91" s="153"/>
      <c r="F91" s="153"/>
      <c r="G91" s="153"/>
      <c r="H91" s="153"/>
      <c r="I91" s="153"/>
      <c r="J91" s="153"/>
      <c r="K91" s="153"/>
      <c r="L91" s="153"/>
      <c r="M91" s="153"/>
      <c r="N91" s="153"/>
      <c r="O91" s="153"/>
      <c r="P91" s="154"/>
    </row>
    <row r="92" spans="1:16">
      <c r="A92" s="40">
        <v>75</v>
      </c>
      <c r="B92" s="42"/>
      <c r="C92" s="44" t="s">
        <v>955</v>
      </c>
      <c r="D92" s="41" t="s">
        <v>904</v>
      </c>
      <c r="E92" s="43">
        <v>0.15</v>
      </c>
      <c r="F92" s="60"/>
      <c r="G92" s="60"/>
      <c r="H92" s="7"/>
      <c r="I92" s="70"/>
      <c r="J92" s="7"/>
      <c r="K92" s="7">
        <f t="shared" ref="K92:K95" si="13">SUM(H92:J92)</f>
        <v>0</v>
      </c>
      <c r="L92" s="7">
        <f t="shared" ref="L92:L95" si="14">ROUND(E92*F92,2)</f>
        <v>0</v>
      </c>
      <c r="M92" s="7">
        <f t="shared" ref="M92:M95" si="15">ROUND(E92*H92,2)</f>
        <v>0</v>
      </c>
      <c r="N92" s="7">
        <f t="shared" ref="N92:N95" si="16">ROUND(E92*I92,2)</f>
        <v>0</v>
      </c>
      <c r="O92" s="7">
        <f t="shared" ref="O92:O95" si="17">ROUND(E92*J92,2)</f>
        <v>0</v>
      </c>
      <c r="P92" s="7">
        <f t="shared" ref="P92:P95" si="18">SUM(M92:O92)</f>
        <v>0</v>
      </c>
    </row>
    <row r="93" spans="1:16">
      <c r="A93" s="40">
        <v>76</v>
      </c>
      <c r="B93" s="42"/>
      <c r="C93" s="44" t="s">
        <v>956</v>
      </c>
      <c r="D93" s="41" t="s">
        <v>904</v>
      </c>
      <c r="E93" s="43">
        <v>0.16</v>
      </c>
      <c r="F93" s="60"/>
      <c r="G93" s="60"/>
      <c r="H93" s="7"/>
      <c r="I93" s="70"/>
      <c r="J93" s="7"/>
      <c r="K93" s="7">
        <f t="shared" si="13"/>
        <v>0</v>
      </c>
      <c r="L93" s="7">
        <f t="shared" si="14"/>
        <v>0</v>
      </c>
      <c r="M93" s="7">
        <f t="shared" si="15"/>
        <v>0</v>
      </c>
      <c r="N93" s="7">
        <f t="shared" si="16"/>
        <v>0</v>
      </c>
      <c r="O93" s="7">
        <f t="shared" si="17"/>
        <v>0</v>
      </c>
      <c r="P93" s="7">
        <f t="shared" si="18"/>
        <v>0</v>
      </c>
    </row>
    <row r="94" spans="1:16">
      <c r="A94" s="40">
        <v>77</v>
      </c>
      <c r="B94" s="42"/>
      <c r="C94" s="44" t="s">
        <v>179</v>
      </c>
      <c r="D94" s="41" t="s">
        <v>184</v>
      </c>
      <c r="E94" s="43">
        <v>1</v>
      </c>
      <c r="F94" s="60"/>
      <c r="G94" s="60"/>
      <c r="H94" s="7"/>
      <c r="I94" s="70"/>
      <c r="J94" s="7"/>
      <c r="K94" s="7">
        <f t="shared" si="13"/>
        <v>0</v>
      </c>
      <c r="L94" s="7">
        <f t="shared" si="14"/>
        <v>0</v>
      </c>
      <c r="M94" s="7">
        <f t="shared" si="15"/>
        <v>0</v>
      </c>
      <c r="N94" s="7">
        <f t="shared" si="16"/>
        <v>0</v>
      </c>
      <c r="O94" s="7">
        <f t="shared" si="17"/>
        <v>0</v>
      </c>
      <c r="P94" s="7">
        <f t="shared" si="18"/>
        <v>0</v>
      </c>
    </row>
    <row r="95" spans="1:16">
      <c r="A95" s="40">
        <v>78</v>
      </c>
      <c r="B95" s="42"/>
      <c r="C95" s="44" t="s">
        <v>178</v>
      </c>
      <c r="D95" s="41" t="s">
        <v>184</v>
      </c>
      <c r="E95" s="43">
        <v>1</v>
      </c>
      <c r="F95" s="60"/>
      <c r="G95" s="60"/>
      <c r="H95" s="7"/>
      <c r="I95" s="70"/>
      <c r="J95" s="7"/>
      <c r="K95" s="7">
        <f t="shared" si="13"/>
        <v>0</v>
      </c>
      <c r="L95" s="7">
        <f t="shared" si="14"/>
        <v>0</v>
      </c>
      <c r="M95" s="7">
        <f t="shared" si="15"/>
        <v>0</v>
      </c>
      <c r="N95" s="7">
        <f t="shared" si="16"/>
        <v>0</v>
      </c>
      <c r="O95" s="7">
        <f t="shared" si="17"/>
        <v>0</v>
      </c>
      <c r="P95" s="7">
        <f t="shared" si="18"/>
        <v>0</v>
      </c>
    </row>
    <row r="96" spans="1:16">
      <c r="A96" s="151"/>
      <c r="B96" s="151"/>
      <c r="C96" s="151"/>
      <c r="D96" s="151"/>
      <c r="E96" s="151"/>
      <c r="F96" s="151"/>
      <c r="G96" s="151"/>
      <c r="H96" s="151"/>
      <c r="I96" s="151"/>
      <c r="J96" s="151"/>
      <c r="K96" s="151"/>
      <c r="L96" s="151"/>
      <c r="M96" s="151"/>
      <c r="N96" s="151"/>
      <c r="O96" s="151"/>
      <c r="P96" s="151"/>
    </row>
    <row r="97" spans="1:16">
      <c r="A97" s="152" t="s">
        <v>44</v>
      </c>
      <c r="B97" s="152"/>
      <c r="C97" s="152"/>
      <c r="D97" s="152"/>
      <c r="E97" s="152"/>
      <c r="F97" s="152"/>
      <c r="G97" s="152"/>
      <c r="H97" s="152"/>
      <c r="I97" s="152"/>
      <c r="J97" s="152"/>
      <c r="K97" s="13"/>
      <c r="L97" s="8">
        <f>SUM(L18:L96)</f>
        <v>0</v>
      </c>
      <c r="M97" s="8">
        <f>SUM(M18:M96)</f>
        <v>0</v>
      </c>
      <c r="N97" s="8">
        <f>SUM(N18:N96)</f>
        <v>0</v>
      </c>
      <c r="O97" s="8">
        <f>SUM(O18:O96)</f>
        <v>0</v>
      </c>
      <c r="P97" s="8">
        <f>SUM(P18:P96)</f>
        <v>0</v>
      </c>
    </row>
    <row r="98" spans="1:16">
      <c r="A98" s="9"/>
      <c r="B98" s="9"/>
      <c r="C98" s="9"/>
      <c r="D98" s="9"/>
      <c r="E98" s="9"/>
      <c r="F98" s="9"/>
      <c r="G98" s="9"/>
      <c r="H98" s="9"/>
      <c r="I98" s="9"/>
      <c r="J98" s="9"/>
      <c r="K98" s="10"/>
      <c r="L98" s="11"/>
      <c r="M98" s="11"/>
      <c r="N98" s="11"/>
      <c r="O98" s="11"/>
      <c r="P98" s="12"/>
    </row>
    <row r="99" spans="1:16">
      <c r="A99" s="111" t="str">
        <f>KT!A24</f>
        <v xml:space="preserve">Sastādīja: </v>
      </c>
      <c r="C99" s="26"/>
      <c r="D99" s="26" t="str">
        <f>KT!C24</f>
        <v>2024. gada ____________</v>
      </c>
      <c r="E99" s="26"/>
      <c r="F99" s="26"/>
      <c r="G99" s="26"/>
      <c r="H99" s="26"/>
    </row>
    <row r="100" spans="1:16">
      <c r="A100" s="25" t="s">
        <v>39</v>
      </c>
      <c r="C100" s="26"/>
      <c r="D100" s="26"/>
      <c r="E100" s="26"/>
      <c r="F100" s="26"/>
      <c r="G100" s="26"/>
      <c r="H100" s="26"/>
    </row>
    <row r="101" spans="1:16">
      <c r="A101" s="25"/>
      <c r="C101" s="26"/>
      <c r="D101" s="26"/>
      <c r="E101" s="26"/>
      <c r="F101" s="26"/>
      <c r="G101" s="26"/>
      <c r="H101" s="26"/>
    </row>
    <row r="102" spans="1:16">
      <c r="A102" s="27"/>
      <c r="C102" s="26"/>
      <c r="D102" s="26"/>
      <c r="E102" s="26"/>
      <c r="F102" s="26"/>
      <c r="G102" s="26"/>
      <c r="H102" s="26"/>
    </row>
    <row r="103" spans="1:16">
      <c r="A103" s="25" t="str">
        <f>[2]KT!A27</f>
        <v xml:space="preserve">Pārbaudīja: </v>
      </c>
      <c r="C103" s="26"/>
      <c r="D103" s="26" t="str">
        <f>D99</f>
        <v>2024. gada ____________</v>
      </c>
      <c r="E103" s="26"/>
      <c r="F103" s="26"/>
      <c r="G103" s="26"/>
      <c r="H103" s="26"/>
    </row>
    <row r="104" spans="1:16">
      <c r="A104" s="25" t="s">
        <v>40</v>
      </c>
      <c r="C104" s="26"/>
      <c r="D104" s="26"/>
      <c r="E104" s="26"/>
      <c r="F104" s="26"/>
      <c r="G104" s="26"/>
      <c r="H104" s="26"/>
    </row>
    <row r="105" spans="1:16">
      <c r="A105" s="25" t="str">
        <f>[2]KT!A29</f>
        <v>Sertifikāta Nr.:</v>
      </c>
      <c r="C105" s="26"/>
      <c r="D105" s="26"/>
      <c r="E105" s="26"/>
      <c r="F105" s="26"/>
      <c r="G105" s="26"/>
      <c r="H105" s="26"/>
    </row>
    <row r="106" spans="1:16">
      <c r="B106" s="28"/>
      <c r="C106" s="26"/>
      <c r="D106" s="26"/>
      <c r="E106" s="26"/>
      <c r="F106" s="26"/>
      <c r="G106" s="26"/>
      <c r="H106" s="26"/>
    </row>
    <row r="107" spans="1:16">
      <c r="B107" s="29"/>
      <c r="C107" s="30"/>
      <c r="D107" s="29"/>
      <c r="F107" s="30"/>
      <c r="H107" s="26"/>
    </row>
  </sheetData>
  <autoFilter ref="A14:P95">
    <filterColumn colId="5" showButton="0"/>
    <filterColumn colId="6" showButton="0"/>
    <filterColumn colId="7" showButton="0"/>
    <filterColumn colId="8" showButton="0"/>
    <filterColumn colId="9" showButton="0"/>
    <filterColumn colId="11" showButton="0"/>
    <filterColumn colId="12" showButton="0"/>
    <filterColumn colId="13" showButton="0"/>
    <filterColumn colId="14" showButton="0"/>
  </autoFilter>
  <mergeCells count="23">
    <mergeCell ref="A97:J97"/>
    <mergeCell ref="A54:P54"/>
    <mergeCell ref="A73:P73"/>
    <mergeCell ref="A77:P77"/>
    <mergeCell ref="A90:P90"/>
    <mergeCell ref="A91:P91"/>
    <mergeCell ref="A96:P96"/>
    <mergeCell ref="A53:P53"/>
    <mergeCell ref="A2:P2"/>
    <mergeCell ref="A3:P3"/>
    <mergeCell ref="A4:P4"/>
    <mergeCell ref="M11:N11"/>
    <mergeCell ref="A14:A15"/>
    <mergeCell ref="B14:B15"/>
    <mergeCell ref="C14:C15"/>
    <mergeCell ref="D14:D15"/>
    <mergeCell ref="E14:E15"/>
    <mergeCell ref="F14:K14"/>
    <mergeCell ref="L14:P14"/>
    <mergeCell ref="A16:P16"/>
    <mergeCell ref="A17:P17"/>
    <mergeCell ref="A30:P30"/>
    <mergeCell ref="A34:P34"/>
  </mergeCells>
  <pageMargins left="0.7" right="0.7" top="0.75" bottom="0.75" header="0.3" footer="0.3"/>
  <pageSetup paperSize="9" scale="5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14</vt:i4>
      </vt:variant>
    </vt:vector>
  </HeadingPairs>
  <TitlesOfParts>
    <vt:vector size="27" baseType="lpstr">
      <vt:lpstr>KT</vt:lpstr>
      <vt:lpstr>KA</vt:lpstr>
      <vt:lpstr>1,1</vt:lpstr>
      <vt:lpstr>1,2</vt:lpstr>
      <vt:lpstr>1,3</vt:lpstr>
      <vt:lpstr>1,4</vt:lpstr>
      <vt:lpstr>1,5</vt:lpstr>
      <vt:lpstr>1,6</vt:lpstr>
      <vt:lpstr>1,7</vt:lpstr>
      <vt:lpstr>1,8</vt:lpstr>
      <vt:lpstr>1,9</vt:lpstr>
      <vt:lpstr>1,10</vt:lpstr>
      <vt:lpstr>1,11</vt:lpstr>
      <vt:lpstr>likme</vt:lpstr>
      <vt:lpstr>'1,1'!Print_Area</vt:lpstr>
      <vt:lpstr>'1,10'!Print_Area</vt:lpstr>
      <vt:lpstr>'1,11'!Print_Area</vt:lpstr>
      <vt:lpstr>'1,2'!Print_Area</vt:lpstr>
      <vt:lpstr>'1,3'!Print_Area</vt:lpstr>
      <vt:lpstr>'1,4'!Print_Area</vt:lpstr>
      <vt:lpstr>'1,5'!Print_Area</vt:lpstr>
      <vt:lpstr>'1,6'!Print_Area</vt:lpstr>
      <vt:lpstr>'1,7'!Print_Area</vt:lpstr>
      <vt:lpstr>'1,8'!Print_Area</vt:lpstr>
      <vt:lpstr>'1,9'!Print_Area</vt:lpstr>
      <vt:lpstr>KA!Print_Area</vt:lpstr>
      <vt:lpstr>KT!Print_Area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Miks</dc:creator>
  <cp:keywords/>
  <dc:description/>
  <cp:lastModifiedBy>Evita Grudule</cp:lastModifiedBy>
  <cp:revision/>
  <dcterms:created xsi:type="dcterms:W3CDTF">2014-01-13T21:43:12Z</dcterms:created>
  <dcterms:modified xsi:type="dcterms:W3CDTF">2024-11-20T14:31:27Z</dcterms:modified>
  <cp:category/>
  <cp:contentStatus/>
</cp:coreProperties>
</file>