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rw.lv\dati\G-disks\PersonInfo\IVD\IEPIRKUMI\ATKLATI_KONKURSI\2024\RŪ-2024_224 Uzvaras parka sadzīves kanalizācijas remonta darbi posmā no K31275 līdz K31277 (AK)\Nolikums\G2\"/>
    </mc:Choice>
  </mc:AlternateContent>
  <xr:revisionPtr revIDLastSave="0" documentId="13_ncr:1_{637C1DD4-2B33-4D61-BECD-8094A65558FC}" xr6:coauthVersionLast="47" xr6:coauthVersionMax="47" xr10:uidLastSave="{00000000-0000-0000-0000-000000000000}"/>
  <bookViews>
    <workbookView xWindow="-108" yWindow="-108" windowWidth="23256" windowHeight="12576" activeTab="2" xr2:uid="{00000000-000D-0000-FFFF-FFFF00000000}"/>
  </bookViews>
  <sheets>
    <sheet name="Būvniecības koptāme" sheetId="15" r:id="rId1"/>
    <sheet name="Kopsavilkums" sheetId="14" r:id="rId2"/>
    <sheet name="LOK 1" sheetId="7" r:id="rId3"/>
  </sheets>
  <definedNames>
    <definedName name="_xlnm._FilterDatabase" localSheetId="2" hidden="1">'LOK 1'!$A$18:$BO$53</definedName>
    <definedName name="_xlnm.Print_Area" localSheetId="0">'Būvniecības koptāme'!$A$1:$E$31</definedName>
    <definedName name="_xlnm.Print_Area" localSheetId="1">Kopsavilkums!$A$1:$I$30</definedName>
    <definedName name="_xlnm.Print_Area" localSheetId="2">'LOK 1'!$A$1:$P$85</definedName>
    <definedName name="_xlnm.Print_Titles" localSheetId="2">'LOK 1'!$15:$18</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4" i="7" l="1"/>
  <c r="H12" i="14" s="1"/>
  <c r="H13" i="14" s="1"/>
  <c r="D8" i="14" s="1"/>
  <c r="L74" i="7"/>
  <c r="M74" i="7"/>
  <c r="N74" i="7"/>
  <c r="O74" i="7" s="1"/>
  <c r="M8" i="7" s="1"/>
  <c r="F12" i="14"/>
  <c r="F13" i="14" s="1"/>
  <c r="E12" i="14"/>
  <c r="E13" i="14" s="1"/>
  <c r="G12" i="14" l="1"/>
  <c r="G13" i="14" s="1"/>
  <c r="D12" i="14"/>
  <c r="D13" i="14" s="1"/>
  <c r="D17" i="14" s="1"/>
  <c r="D57" i="7"/>
  <c r="D40" i="7"/>
  <c r="D36" i="7" s="1"/>
  <c r="D39" i="7"/>
  <c r="D37" i="7" s="1"/>
  <c r="D28" i="7"/>
  <c r="D67" i="7" s="1"/>
  <c r="D7" i="14" l="1"/>
  <c r="E15" i="15"/>
  <c r="E17" i="15" s="1"/>
  <c r="E18" i="15" s="1"/>
</calcChain>
</file>

<file path=xl/sharedStrings.xml><?xml version="1.0" encoding="utf-8"?>
<sst xmlns="http://schemas.openxmlformats.org/spreadsheetml/2006/main" count="192" uniqueCount="129">
  <si>
    <t>Vienības izmaksas saskaņā ar tāmi</t>
  </si>
  <si>
    <t>Kopējas izmaksas saskaņā ar tāmi</t>
  </si>
  <si>
    <t xml:space="preserve">Nr.p.k. </t>
  </si>
  <si>
    <t>Mērv.</t>
  </si>
  <si>
    <t>Daudz.</t>
  </si>
  <si>
    <t>Laika norma (c/h)</t>
  </si>
  <si>
    <t>Darba alga</t>
  </si>
  <si>
    <t>Mehānismi</t>
  </si>
  <si>
    <t>Kopā</t>
  </si>
  <si>
    <t>Darbietilpība (c/h)</t>
  </si>
  <si>
    <t>EUR</t>
  </si>
  <si>
    <t>m</t>
  </si>
  <si>
    <t>gb</t>
  </si>
  <si>
    <t>Summa</t>
  </si>
  <si>
    <t>Darba veida nosaukums un apraksts</t>
  </si>
  <si>
    <t>Tāmes izmaksas</t>
  </si>
  <si>
    <t>kompl.</t>
  </si>
  <si>
    <t>vieta</t>
  </si>
  <si>
    <t>kpl.</t>
  </si>
  <si>
    <t>Lokālā tāme Nr. 1</t>
  </si>
  <si>
    <t>m²</t>
  </si>
  <si>
    <t>m³</t>
  </si>
  <si>
    <t>Betona apmales demontāža</t>
  </si>
  <si>
    <t>Zemes darbi. Grunts izstrāde.
Tai skaitā būvizstrādājumu izmaksas</t>
  </si>
  <si>
    <t>Gruntsūdens atsūknēšana</t>
  </si>
  <si>
    <t>Trases nospraušana</t>
  </si>
  <si>
    <t>Ģeodēziskais uzmērījums</t>
  </si>
  <si>
    <t>Izpilddokumentācija</t>
  </si>
  <si>
    <t>Satiksmes organizācija</t>
  </si>
  <si>
    <t>Notekūdeņu pārsūknēšana</t>
  </si>
  <si>
    <t>Tiešās izmaksas kopā, t. sk. darba devēja sociālais nodoklis (%)</t>
  </si>
  <si>
    <t>Vispārējie būvdarbi. Ceļi un laukumi. Apzaļumošanas darbi. Dažādi darbi.
Tai skaitā būvizstrādājumu izmaksas</t>
  </si>
  <si>
    <t>Ceļi un laukumi. Atjaunojamie segumi. Tai skaitā būvizstrādājumu izmaksas</t>
  </si>
  <si>
    <t>Ceļu marķējuma un gājēju pāreju atjaunošana atbilstoši esošai situācijai</t>
  </si>
  <si>
    <t>Apzaļumošanas darbi. Tai skaitā būvizstrādājumu izmaksas</t>
  </si>
  <si>
    <t>Augu zemes planēšana, zālāja sēšana, laistīšana un mēslošana. Tai skaitā:
augu zeme, zālāju sēklas un mēslojums atbilstoši Ceļu specifikācijām, slānis 12cm</t>
  </si>
  <si>
    <t>Dažādi darbi. Tai skaitā būvizstrādājumu izmaksas</t>
  </si>
  <si>
    <t>Betona apmales atjaunošana. Tai skaitā:
Betona ceļu apmale 100x30x15cm, Betons C16/20 W10 F150, nesaistītu
minerālmateriālu nesošā kārta, fr. 0/45, salizturīgā kārta, kf&gt;1m/24h</t>
  </si>
  <si>
    <t>Žoga atjaunošana</t>
  </si>
  <si>
    <t>KOPĀ</t>
  </si>
  <si>
    <t>kompl</t>
  </si>
  <si>
    <t>Esošo komunikāciju aizsardzība tranšejas šķērsojuma vietā</t>
  </si>
  <si>
    <t>t.m</t>
  </si>
  <si>
    <t>Tranšejas sienu stiprināšana ar vairogiem, gruntsūdens līmeņa pazemināšana (ja nepieciešams) tranšejai dziļumā līdz 2.0m</t>
  </si>
  <si>
    <t>Tranšejas aizbēršana zem zaļās zonas ar esošo grunti</t>
  </si>
  <si>
    <t>Tranšejas aizbēršana zem brauktuves ar jaunpievestu grunti</t>
  </si>
  <si>
    <t>Grunts izrakšana tranšejās, grunts izvešana un utilizēšana.</t>
  </si>
  <si>
    <t>Inženierkomunikāciju aizsardzība.
Tai skaitā būvizstrādājumu izmaksas</t>
  </si>
  <si>
    <t>Demontāžas darbi.</t>
  </si>
  <si>
    <t>Asfaltbetona seguma demontāža un utilizācija</t>
  </si>
  <si>
    <t>Grunts rakšana, uzglabāšana atbērtnē.</t>
  </si>
  <si>
    <t>Darba samaksas likme (EUR/h)</t>
  </si>
  <si>
    <t>Salturīgās kārtas minerālmateriāli nestspējai ≥60 Mpa atb. Ceļu specifikācijām 2019 p.5.1.4.2. 30cm (Tips 3a)</t>
  </si>
  <si>
    <t>Asfaltbetona seguma atjaunošana uz Hermaņa ielas brauktuves</t>
  </si>
  <si>
    <t>Bruģa seguma atjaunošana uz Hermaņa ielas ietves</t>
  </si>
  <si>
    <t>Pārlikts esošā betona bruģa segums divkāršā tranšejas platumā (Tips 2ai)</t>
  </si>
  <si>
    <t>Minerālmateriāls pēc Ceļu specifikāciju 20219 5,2,4 punkta (Tips 2ai)</t>
  </si>
  <si>
    <t>Salturīgās kārtas minerālmateriāli nestspējai ≥60 Mpa atb. Ceļu specifikācijām 2019 p.5.1.4.1. 30cm (Tips 2ai)</t>
  </si>
  <si>
    <t>Augu zeme, zālāju sēklas un mēslojums atb.Ceļu specifikācijām 2019 p.4.6.4. 15cm (zaļā zona)</t>
  </si>
  <si>
    <t>Esošā dzelsbetona pāsegumu plātņu demontāža un utilizācija</t>
  </si>
  <si>
    <t xml:space="preserve">Daļēja esošo sadzīves kalalizācijas kolektora dzelsbetona  sienu demontāža un utilizācija </t>
  </si>
  <si>
    <t>Sadzīves kanalizācijas atjaunošanas darbi, tai skaitā būvizstrādājumi</t>
  </si>
  <si>
    <t>Esošo konstrukciju noplūdes vietu remonts</t>
  </si>
  <si>
    <t xml:space="preserve">Jauno konstrukciju iekšējās virsmas apstrāde pret ķīmisko koroziju </t>
  </si>
  <si>
    <t>Ārējo virsmu hidroizolācija</t>
  </si>
  <si>
    <t>Šuvju aizpildīšana, hidroizolācija un citi darbi</t>
  </si>
  <si>
    <t>Vispārējie darbi</t>
  </si>
  <si>
    <t>Skatrakumu veikšana</t>
  </si>
  <si>
    <t>Esošo skataku atjaunošana</t>
  </si>
  <si>
    <t>Pārbaude uz betona virsmas atraušanos , kuras lielums nedrīkst būt mazāks par 1,5 N/mm2</t>
  </si>
  <si>
    <t>Izbūvēto kanalizācijas tīklu CCTV inspekcija</t>
  </si>
  <si>
    <t>t.m.</t>
  </si>
  <si>
    <t>Peļņa (___%)</t>
  </si>
  <si>
    <t>Virsizdevumi (___%)</t>
  </si>
  <si>
    <t>Specializētie darbi - ārējie tīkli, sistēmas</t>
  </si>
  <si>
    <t>Tāmes izmaksas (EUR)</t>
  </si>
  <si>
    <t>Darba veids vai konstruktīvā elementa nosaukums</t>
  </si>
  <si>
    <t>Kods, tāmes nr.</t>
  </si>
  <si>
    <t>Nr.p.k.</t>
  </si>
  <si>
    <t xml:space="preserve"> Kopējā darbietilpība, c/h </t>
  </si>
  <si>
    <t>Par kopējo summu, euro</t>
  </si>
  <si>
    <t>Objekta adrese: Uzvaras parks, Rīga</t>
  </si>
  <si>
    <t xml:space="preserve">Kopsavilkuma aprēķins pa darbu veidiem </t>
  </si>
  <si>
    <t>Objekta nosaukums: Uzvaras parka kanalizācijas kolektora atjaunošana</t>
  </si>
  <si>
    <t>Būves nosaukums: Uzvaras parka kanalizācijas kolektora atjaunošana</t>
  </si>
  <si>
    <t>Objekta adrese: Uzvaras parks</t>
  </si>
  <si>
    <t>Tāme sastādīta _______. gada ____. __________</t>
  </si>
  <si>
    <t>Sadzīves kanalizācijas tīkli (UKT)</t>
  </si>
  <si>
    <t>Tāme sastādīta _____. gada tirgus cenās</t>
  </si>
  <si>
    <t>Lokālā tāme Nr.1</t>
  </si>
  <si>
    <t>Sastādīja</t>
  </si>
  <si>
    <t>(paraksts un tā atšifrējums, datums)</t>
  </si>
  <si>
    <t>Pārbaudīja</t>
  </si>
  <si>
    <t>Piezīmes:</t>
  </si>
  <si>
    <t>1. Finanšu piedāvājumā jāiekļauj darbaspēka, materiālu, iekārtu, aprīkojuma un visu citu iespējamo Darbu izpildes izdevumu izmaksas. Pretendents nav tiesīgs Finanšu piedāvājuma tāmi papildināt ar jaunām izmaksu pozīcijām vai dzēst esošās izmaksu pozīcijas.</t>
  </si>
  <si>
    <t>2. Finanšu piedāvājumā aprēķinus jāveic formulās ar noapaļojumu divi cipari aiz komata (jāizmanto funkcija “round”).</t>
  </si>
  <si>
    <t>Tāme sastadīta  2024.g. ____.__________</t>
  </si>
  <si>
    <t>Darbu veidiem, kuriem uzrādīta tilpuma mērvienība, tilpums ir materiāliem blīvā veidā. Būvuzņēmējam jāievērtē Darbu apjomu tabulas vienības izmaksās minēto darbu veikšanai visi nepieciešamie materiāli un to
daudzumi un papildus darbi, kas nav minēti šajā sarakstā, bet bez kuriem nebūtu iespējama būvdarbu tehnoloģiski pareiza un spēkā esošajiem normatīviem atbilstoša veikšana pilnā apjomā.  Būvuzņēmējam pirms materiālu pasūtīšanas veikt aprēķinus, materiālu izklājumus.</t>
  </si>
  <si>
    <t>APSTIPRINU</t>
  </si>
  <si>
    <t>_______________________________</t>
  </si>
  <si>
    <t>(pasūtītāja paraksts un tā atšifrējums)</t>
  </si>
  <si>
    <t>Z.v.</t>
  </si>
  <si>
    <t>_______.gada ____.___________</t>
  </si>
  <si>
    <t>Būvniecības koptāme.</t>
  </si>
  <si>
    <t>Nr.
P.k.</t>
  </si>
  <si>
    <t>Objekta nosaukums</t>
  </si>
  <si>
    <t>Objekta izmaksas
(euro)</t>
  </si>
  <si>
    <t xml:space="preserve"> KOPĀ</t>
  </si>
  <si>
    <t>PVN 21%</t>
  </si>
  <si>
    <t>Uzvaras parka kanalizācijas kolektora atjaunošana</t>
  </si>
  <si>
    <t>Tāme sastadīta  2024 g. ____.__________</t>
  </si>
  <si>
    <t>Kolektora  atjaunošanas būvkonstrukciju darba rasējumu sagatavošana</t>
  </si>
  <si>
    <t>Augsnes kārtas norakšana, uzglabāšana atbērtnē</t>
  </si>
  <si>
    <t>Žoga pagaidu demontāža</t>
  </si>
  <si>
    <t>Esošā sadzīves kanalizācijas kolektora sienu stiprināšana uzbetonējot jaunas monolītā dzelzsbetona  nesošās sienas (sk.Tehnisko specifikāciju)</t>
  </si>
  <si>
    <t>Esošā sadzīves kanalizācijas kolektora pārsegums no rūpnieciski izgatavotiem, saliekamā dzelzsbetona paneļiem. (sk.Tehnisko specifikāciju)</t>
  </si>
  <si>
    <t xml:space="preserve">Maksa par ceļa elementu lietošanu saskaņā ar  Rīgas domes 12.07.2023. lēmumu Nr.RD-23-2771-lē “Par nomas maksas noteikšanu par ceļa elementu lietošanu Rīgas valstspilsētas pašvaldības administratīvajā teritorijā” (turpmāk - maksa par ceļa elementu lietošanu). </t>
  </si>
  <si>
    <t>Būvizstrādājumi</t>
  </si>
  <si>
    <t>Tai skaitā</t>
  </si>
  <si>
    <r>
      <t xml:space="preserve">Darba alga </t>
    </r>
    <r>
      <rPr>
        <i/>
        <sz val="12"/>
        <rFont val="Times New Roman"/>
        <family val="1"/>
        <charset val="186"/>
      </rPr>
      <t xml:space="preserve">(euro) </t>
    </r>
  </si>
  <si>
    <r>
      <t>Mehānismi</t>
    </r>
    <r>
      <rPr>
        <i/>
        <sz val="12"/>
        <rFont val="Times New Roman"/>
        <family val="1"/>
        <charset val="186"/>
      </rPr>
      <t xml:space="preserve"> (euro) </t>
    </r>
  </si>
  <si>
    <t>t.sk. darba aizsardzība</t>
  </si>
  <si>
    <t>Betona bruģakmens ietves seguma izjaukšana, bruģakmeņu uzglabāšana novietnē</t>
  </si>
  <si>
    <t>Karstā asfalta dilumkārta AC 11 surf (AADTi pievestā ≤500)  4cm (Tips 3a)</t>
  </si>
  <si>
    <t>Karstā asfalta seguma apakškārta AC 22 base (AADTj kravas ≤100) 6cm (Tips 3a)</t>
  </si>
  <si>
    <r>
      <t>Minerālmateriālu pamata virskārta, maisījums 0/45 LA≤40</t>
    </r>
    <r>
      <rPr>
        <sz val="12"/>
        <rFont val="Times New Roman"/>
        <family val="1"/>
        <charset val="186"/>
      </rPr>
      <t>N-III klase 10cm (Tips 3a)</t>
    </r>
  </si>
  <si>
    <r>
      <t xml:space="preserve">Minerālmateriālu pamata apakškārta, maisījums 0/45 LA≤45 </t>
    </r>
    <r>
      <rPr>
        <sz val="12"/>
        <rFont val="Times New Roman"/>
        <family val="1"/>
        <charset val="186"/>
      </rPr>
      <t>N-IV  klase vai 0/56 LA≤45 N-IV 15cm (Tips 3a)</t>
    </r>
  </si>
  <si>
    <r>
      <rPr>
        <sz val="12"/>
        <rFont val="Times New Roman"/>
        <family val="1"/>
        <charset val="186"/>
      </rPr>
      <t>Šķembu frakcija 2-5 vai 2-8mm LA≤30 G</t>
    </r>
    <r>
      <rPr>
        <sz val="8.8000000000000007"/>
        <rFont val="Times New Roman"/>
        <family val="1"/>
        <charset val="186"/>
      </rPr>
      <t>c</t>
    </r>
    <r>
      <rPr>
        <sz val="12"/>
        <rFont val="Times New Roman"/>
        <family val="1"/>
        <charset val="186"/>
      </rPr>
      <t>85/20;C90/1</t>
    </r>
    <r>
      <rPr>
        <sz val="8.8000000000000007"/>
        <rFont val="Times New Roman"/>
        <family val="1"/>
        <charset val="186"/>
      </rPr>
      <t>;</t>
    </r>
    <r>
      <rPr>
        <sz val="12"/>
        <rFont val="Times New Roman"/>
        <family val="1"/>
        <charset val="186"/>
      </rPr>
      <t>f</t>
    </r>
    <r>
      <rPr>
        <sz val="8.8000000000000007"/>
        <rFont val="Times New Roman"/>
        <family val="1"/>
        <charset val="186"/>
      </rPr>
      <t>2</t>
    </r>
    <r>
      <rPr>
        <sz val="11"/>
        <rFont val="Times New Roman"/>
        <family val="1"/>
        <charset val="186"/>
      </rPr>
      <t xml:space="preserve"> 4cm (Tips 2ai)</t>
    </r>
  </si>
  <si>
    <r>
      <rPr>
        <sz val="12"/>
        <color rgb="FFFF0000"/>
        <rFont val="Times New Roman"/>
        <family val="1"/>
        <charset val="186"/>
      </rPr>
      <t>Piezīmes:</t>
    </r>
    <r>
      <rPr>
        <sz val="12"/>
        <rFont val="Times New Roman"/>
        <family val="1"/>
        <charset val="186"/>
      </rPr>
      <t xml:space="preserve">
1.  Sagatavojot Finanšu piedāvājumu, Pretendentam ir jāņem vērā, ka būvdarbu izpildei nepieciešamos materiālus –  lūku pārsedzes (tikai ķeta elementus) un kapes (ar apakšējo atbalsta plātni) ar SIA “Rīgas ūdens” logo  – nodrošina Pasūtītājs.  Pretendentam Finanšu piedāvājumā šo materiālu izmaksas jāparedz EUR 0,00 vērtībā.
2.Finanšu piedāvājumā jāiekļauj darbaspēka, materiālu, iekārtu, aprīkojuma un visu citu iespējamo Darbu izpildes izdevumu izmaksas. Pretendents nav tiesīgs Finanšu piedāvājuma tāmi papildināt ar jaunām izmaksu pozīcijām vai dzēst esošās izmaksu pozīcijas.
3. Finanšu piedāvājumā aprēķinus jāveic formulās ar noapaļojumu divi cipari aiz komata (jāizmanto funkcija “round”).
4. Finanšu piedāvājumā vienības cenas algas izmaksas aprēķinu jāveic pēc formulas “laika norma x stundas likme = alga”.
5. Finanšu piedāvājumā katras pozīcijas algas, būvizstrādājumu un mehānismu kopējās izmaksas aprēķinu jāveic pēc formulas “kopējais apjoms x vienības izmaksas”."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</si>
</sst>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0.00_-;\-&quot;€&quot;* #,##0.00_-;_-&quot;€&quot;* &quot;-&quot;??_-;_-@_-"/>
    <numFmt numFmtId="165" formatCode="_(* #,##0.00_);_(* \(#,##0.00\);_(* &quot;-&quot;??_);_(@_)"/>
  </numFmts>
  <fonts count="30" x14ac:knownFonts="1">
    <font>
      <sz val="11"/>
      <color indexed="8"/>
      <name val="Calibri"/>
      <family val="2"/>
    </font>
    <font>
      <sz val="11"/>
      <color theme="1"/>
      <name val="Calibri"/>
      <family val="2"/>
      <charset val="186"/>
      <scheme val="minor"/>
    </font>
    <font>
      <sz val="11"/>
      <color theme="1"/>
      <name val="Calibri"/>
      <family val="2"/>
      <charset val="186"/>
      <scheme val="minor"/>
    </font>
    <font>
      <sz val="11"/>
      <color indexed="8"/>
      <name val="Calibri"/>
      <family val="2"/>
    </font>
    <font>
      <sz val="12"/>
      <name val="Times New Roman"/>
      <family val="1"/>
      <charset val="186"/>
    </font>
    <font>
      <sz val="10"/>
      <name val="Arial"/>
      <family val="2"/>
      <charset val="186"/>
    </font>
    <font>
      <b/>
      <sz val="12"/>
      <name val="Times New Roman"/>
      <family val="1"/>
      <charset val="186"/>
    </font>
    <font>
      <sz val="11"/>
      <color theme="1"/>
      <name val="Calibri"/>
      <family val="2"/>
      <scheme val="minor"/>
    </font>
    <font>
      <sz val="10"/>
      <name val="Helv"/>
    </font>
    <font>
      <sz val="10"/>
      <name val="Helv"/>
      <family val="2"/>
    </font>
    <font>
      <sz val="11"/>
      <name val="Times New Roman"/>
      <family val="1"/>
      <charset val="186"/>
    </font>
    <font>
      <b/>
      <u/>
      <sz val="11"/>
      <name val="Times New Roman"/>
      <family val="1"/>
      <charset val="186"/>
    </font>
    <font>
      <sz val="11"/>
      <color rgb="FF000000"/>
      <name val="Calibri"/>
      <family val="2"/>
      <charset val="186"/>
    </font>
    <font>
      <sz val="10"/>
      <name val="Arial"/>
    </font>
    <font>
      <sz val="10"/>
      <name val="Times New Roman"/>
      <family val="1"/>
      <charset val="186"/>
    </font>
    <font>
      <b/>
      <sz val="10"/>
      <name val="Times New Roman"/>
      <family val="1"/>
      <charset val="186"/>
    </font>
    <font>
      <b/>
      <sz val="9"/>
      <name val="Times New Roman"/>
      <family val="1"/>
      <charset val="186"/>
    </font>
    <font>
      <sz val="8"/>
      <name val="Times New Roman"/>
      <family val="1"/>
      <charset val="186"/>
    </font>
    <font>
      <sz val="11"/>
      <color rgb="FF000000"/>
      <name val="Times New Roman"/>
      <family val="1"/>
      <charset val="186"/>
    </font>
    <font>
      <sz val="10"/>
      <color theme="1"/>
      <name val="Times New Roman"/>
      <family val="1"/>
      <charset val="186"/>
    </font>
    <font>
      <sz val="9"/>
      <color theme="1"/>
      <name val="Times New Roman"/>
      <family val="1"/>
      <charset val="186"/>
    </font>
    <font>
      <sz val="9"/>
      <name val="Times New Roman"/>
      <family val="1"/>
      <charset val="186"/>
    </font>
    <font>
      <b/>
      <sz val="10"/>
      <color theme="1"/>
      <name val="Times New Roman"/>
      <family val="1"/>
      <charset val="186"/>
    </font>
    <font>
      <sz val="11"/>
      <color theme="1"/>
      <name val="Times New Roman"/>
      <family val="1"/>
      <charset val="186"/>
    </font>
    <font>
      <sz val="11"/>
      <color indexed="8"/>
      <name val="Times New Roman"/>
      <family val="1"/>
      <charset val="186"/>
    </font>
    <font>
      <i/>
      <sz val="12"/>
      <name val="Times New Roman"/>
      <family val="1"/>
      <charset val="186"/>
    </font>
    <font>
      <sz val="12"/>
      <color rgb="FFFF0000"/>
      <name val="Times New Roman"/>
      <family val="1"/>
      <charset val="186"/>
    </font>
    <font>
      <b/>
      <sz val="11"/>
      <name val="Times New Roman"/>
      <family val="1"/>
      <charset val="186"/>
    </font>
    <font>
      <sz val="8.8000000000000007"/>
      <name val="Times New Roman"/>
      <family val="1"/>
      <charset val="186"/>
    </font>
    <font>
      <b/>
      <sz val="11"/>
      <color indexed="8"/>
      <name val="Times New Roman"/>
      <family val="1"/>
      <charset val="186"/>
    </font>
  </fonts>
  <fills count="5">
    <fill>
      <patternFill patternType="none"/>
    </fill>
    <fill>
      <patternFill patternType="gray125"/>
    </fill>
    <fill>
      <patternFill patternType="solid">
        <fgColor indexed="65"/>
        <bgColor indexed="64"/>
      </patternFill>
    </fill>
    <fill>
      <patternFill patternType="solid">
        <fgColor theme="0" tint="-0.249977111117893"/>
        <bgColor indexed="64"/>
      </patternFill>
    </fill>
    <fill>
      <patternFill patternType="solid">
        <fgColor theme="2" tint="-9.9978637043366805E-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5">
    <xf numFmtId="0" fontId="0" fillId="0" borderId="0"/>
    <xf numFmtId="0" fontId="5" fillId="0" borderId="0"/>
    <xf numFmtId="0" fontId="5" fillId="0" borderId="0"/>
    <xf numFmtId="43" fontId="5" fillId="0" borderId="0" applyFont="0" applyFill="0" applyBorder="0" applyAlignment="0" applyProtection="0"/>
    <xf numFmtId="0" fontId="7" fillId="0" borderId="0"/>
    <xf numFmtId="0" fontId="8" fillId="0" borderId="0"/>
    <xf numFmtId="0" fontId="9" fillId="0" borderId="0"/>
    <xf numFmtId="0" fontId="5" fillId="0" borderId="0"/>
    <xf numFmtId="0" fontId="5" fillId="0" borderId="0"/>
    <xf numFmtId="0" fontId="5"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0" fontId="1" fillId="0" borderId="0"/>
    <xf numFmtId="43" fontId="1" fillId="0" borderId="0" applyFont="0" applyFill="0" applyBorder="0" applyAlignment="0" applyProtection="0"/>
    <xf numFmtId="0" fontId="5" fillId="0" borderId="0"/>
    <xf numFmtId="0" fontId="5" fillId="0" borderId="0"/>
    <xf numFmtId="0" fontId="5" fillId="0" borderId="0"/>
    <xf numFmtId="0" fontId="13" fillId="0" borderId="0"/>
    <xf numFmtId="165" fontId="5" fillId="0" borderId="0" applyFont="0" applyFill="0" applyBorder="0" applyAlignment="0" applyProtection="0"/>
    <xf numFmtId="0" fontId="12" fillId="0" borderId="0"/>
    <xf numFmtId="0" fontId="5" fillId="0" borderId="0"/>
  </cellStyleXfs>
  <cellXfs count="182">
    <xf numFmtId="0" fontId="0" fillId="0" borderId="0" xfId="0"/>
    <xf numFmtId="0" fontId="4" fillId="0" borderId="0" xfId="0" applyFont="1" applyAlignment="1">
      <alignment vertical="center"/>
    </xf>
    <xf numFmtId="4" fontId="4" fillId="0" borderId="0" xfId="0" applyNumberFormat="1" applyFont="1" applyAlignment="1">
      <alignment vertical="center"/>
    </xf>
    <xf numFmtId="0" fontId="4" fillId="0" borderId="0" xfId="0" applyFont="1" applyAlignment="1" applyProtection="1">
      <alignment vertical="center"/>
      <protection locked="0"/>
    </xf>
    <xf numFmtId="0" fontId="4" fillId="0" borderId="0" xfId="1" applyFont="1" applyAlignment="1" applyProtection="1">
      <alignment vertical="center"/>
      <protection locked="0"/>
    </xf>
    <xf numFmtId="0" fontId="6" fillId="0" borderId="0" xfId="2" applyFont="1" applyAlignment="1" applyProtection="1">
      <alignment horizontal="right" vertical="center"/>
      <protection locked="0"/>
    </xf>
    <xf numFmtId="0" fontId="6" fillId="0" borderId="0" xfId="0" applyFont="1" applyAlignment="1">
      <alignment horizontal="right" vertical="center"/>
    </xf>
    <xf numFmtId="0" fontId="6" fillId="0" borderId="0" xfId="1" applyFont="1" applyAlignment="1" applyProtection="1">
      <alignment horizontal="left" vertical="center"/>
      <protection locked="0"/>
    </xf>
    <xf numFmtId="0" fontId="4" fillId="0" borderId="0" xfId="1" applyFont="1" applyAlignment="1" applyProtection="1">
      <alignment horizontal="center" vertical="center"/>
      <protection locked="0"/>
    </xf>
    <xf numFmtId="0" fontId="4" fillId="0" borderId="0" xfId="2" applyFont="1" applyAlignment="1" applyProtection="1">
      <alignment horizontal="right" vertical="center"/>
      <protection locked="0"/>
    </xf>
    <xf numFmtId="4" fontId="4" fillId="0" borderId="9" xfId="0" applyNumberFormat="1" applyFont="1" applyBorder="1" applyAlignment="1">
      <alignment horizontal="right" vertical="center"/>
    </xf>
    <xf numFmtId="4" fontId="4" fillId="0" borderId="8" xfId="0" applyNumberFormat="1" applyFont="1" applyBorder="1" applyAlignment="1">
      <alignment horizontal="right" vertical="center"/>
    </xf>
    <xf numFmtId="4" fontId="4" fillId="0" borderId="1" xfId="0" applyNumberFormat="1" applyFont="1" applyBorder="1" applyAlignment="1">
      <alignment horizontal="right" vertical="center"/>
    </xf>
    <xf numFmtId="0" fontId="4" fillId="0" borderId="0" xfId="1" applyFont="1" applyAlignment="1" applyProtection="1">
      <alignment horizontal="left" vertical="center"/>
      <protection locked="0"/>
    </xf>
    <xf numFmtId="0" fontId="6" fillId="0" borderId="0" xfId="1" applyFont="1" applyAlignment="1" applyProtection="1">
      <alignment horizontal="center" vertical="center"/>
      <protection locked="0"/>
    </xf>
    <xf numFmtId="4" fontId="6" fillId="0" borderId="0" xfId="0" applyNumberFormat="1" applyFont="1" applyAlignment="1">
      <alignment vertical="center"/>
    </xf>
    <xf numFmtId="4" fontId="4" fillId="0" borderId="16" xfId="0" applyNumberFormat="1" applyFont="1" applyBorder="1" applyAlignment="1">
      <alignment horizontal="right" vertical="center"/>
    </xf>
    <xf numFmtId="4" fontId="4" fillId="0" borderId="5" xfId="0" applyNumberFormat="1" applyFont="1" applyBorder="1" applyAlignment="1">
      <alignment horizontal="right" vertical="center"/>
    </xf>
    <xf numFmtId="4" fontId="4" fillId="0" borderId="6" xfId="0" applyNumberFormat="1" applyFont="1" applyBorder="1" applyAlignment="1">
      <alignment horizontal="right" vertical="center"/>
    </xf>
    <xf numFmtId="0" fontId="4" fillId="0" borderId="7" xfId="1" applyFont="1" applyBorder="1" applyAlignment="1" applyProtection="1">
      <alignment horizontal="center" vertical="center"/>
      <protection locked="0"/>
    </xf>
    <xf numFmtId="0" fontId="4" fillId="0" borderId="17" xfId="1" applyFont="1" applyBorder="1" applyAlignment="1" applyProtection="1">
      <alignment horizontal="center" vertical="center"/>
      <protection locked="0"/>
    </xf>
    <xf numFmtId="0" fontId="4" fillId="0" borderId="7" xfId="2" applyFont="1" applyBorder="1" applyAlignment="1" applyProtection="1">
      <alignment horizontal="center" vertical="center"/>
      <protection locked="0"/>
    </xf>
    <xf numFmtId="0" fontId="4" fillId="0" borderId="17" xfId="2" applyFont="1" applyBorder="1" applyAlignment="1" applyProtection="1">
      <alignment horizontal="center" vertical="center"/>
      <protection locked="0"/>
    </xf>
    <xf numFmtId="0" fontId="4" fillId="0" borderId="12" xfId="2" applyFont="1" applyBorder="1" applyAlignment="1" applyProtection="1">
      <alignment horizontal="center" vertical="center"/>
      <protection locked="0"/>
    </xf>
    <xf numFmtId="0" fontId="11" fillId="0" borderId="1" xfId="0" applyFont="1" applyBorder="1" applyAlignment="1">
      <alignment horizontal="left" vertical="center" wrapText="1"/>
    </xf>
    <xf numFmtId="0" fontId="10" fillId="0" borderId="1" xfId="0" applyFont="1" applyBorder="1" applyAlignment="1">
      <alignment horizontal="left" vertical="center" wrapText="1"/>
    </xf>
    <xf numFmtId="0" fontId="11" fillId="3" borderId="1" xfId="0" applyFont="1" applyFill="1" applyBorder="1" applyAlignment="1">
      <alignment horizontal="left" vertical="center" wrapText="1"/>
    </xf>
    <xf numFmtId="0" fontId="10" fillId="0" borderId="6" xfId="0" applyFont="1" applyBorder="1" applyAlignment="1">
      <alignment horizontal="left" vertical="center" wrapText="1"/>
    </xf>
    <xf numFmtId="4" fontId="6" fillId="3" borderId="17" xfId="0" applyNumberFormat="1" applyFont="1" applyFill="1" applyBorder="1" applyAlignment="1">
      <alignment horizontal="right" vertical="center"/>
    </xf>
    <xf numFmtId="4" fontId="6" fillId="3" borderId="12" xfId="0" applyNumberFormat="1" applyFont="1" applyFill="1" applyBorder="1" applyAlignment="1">
      <alignment horizontal="right" vertical="center"/>
    </xf>
    <xf numFmtId="4" fontId="4" fillId="3" borderId="16" xfId="0" applyNumberFormat="1" applyFont="1" applyFill="1" applyBorder="1" applyAlignment="1">
      <alignment horizontal="right" vertical="center"/>
    </xf>
    <xf numFmtId="4" fontId="4" fillId="3" borderId="5" xfId="0" applyNumberFormat="1" applyFont="1" applyFill="1" applyBorder="1" applyAlignment="1">
      <alignment horizontal="right" vertical="center"/>
    </xf>
    <xf numFmtId="4" fontId="4" fillId="3" borderId="6" xfId="0" applyNumberFormat="1" applyFont="1" applyFill="1" applyBorder="1" applyAlignment="1">
      <alignment horizontal="right" vertical="center"/>
    </xf>
    <xf numFmtId="4" fontId="4" fillId="3" borderId="9" xfId="0" applyNumberFormat="1" applyFont="1" applyFill="1" applyBorder="1" applyAlignment="1">
      <alignment horizontal="right" vertical="center"/>
    </xf>
    <xf numFmtId="4" fontId="4" fillId="3" borderId="8" xfId="0" applyNumberFormat="1" applyFont="1" applyFill="1" applyBorder="1" applyAlignment="1">
      <alignment horizontal="right" vertical="center"/>
    </xf>
    <xf numFmtId="4" fontId="4" fillId="3" borderId="1" xfId="0" applyNumberFormat="1" applyFont="1" applyFill="1" applyBorder="1" applyAlignment="1">
      <alignment horizontal="right" vertical="center"/>
    </xf>
    <xf numFmtId="0" fontId="10" fillId="0" borderId="0" xfId="21" applyFont="1"/>
    <xf numFmtId="0" fontId="10" fillId="0" borderId="0" xfId="0" applyFont="1" applyAlignment="1">
      <alignment horizontal="left" vertical="center" wrapText="1"/>
    </xf>
    <xf numFmtId="0" fontId="14" fillId="0" borderId="0" xfId="21" applyFont="1"/>
    <xf numFmtId="0" fontId="14" fillId="0" borderId="0" xfId="21" applyFont="1" applyAlignment="1">
      <alignment horizontal="center"/>
    </xf>
    <xf numFmtId="0" fontId="15" fillId="0" borderId="0" xfId="21" applyFont="1" applyAlignment="1">
      <alignment horizontal="right"/>
    </xf>
    <xf numFmtId="0" fontId="15" fillId="0" borderId="0" xfId="21" applyFont="1"/>
    <xf numFmtId="0" fontId="14" fillId="0" borderId="0" xfId="21" applyFont="1" applyAlignment="1">
      <alignment horizontal="right"/>
    </xf>
    <xf numFmtId="49" fontId="14" fillId="0" borderId="0" xfId="21" applyNumberFormat="1" applyFont="1" applyAlignment="1">
      <alignment horizontal="center"/>
    </xf>
    <xf numFmtId="0" fontId="15" fillId="0" borderId="0" xfId="21" applyFont="1" applyAlignment="1">
      <alignment horizontal="center" vertical="center"/>
    </xf>
    <xf numFmtId="0" fontId="15" fillId="0" borderId="0" xfId="21" applyFont="1" applyAlignment="1">
      <alignment wrapText="1"/>
    </xf>
    <xf numFmtId="0" fontId="15" fillId="0" borderId="0" xfId="21" applyFont="1" applyAlignment="1">
      <alignment horizontal="center" wrapText="1"/>
    </xf>
    <xf numFmtId="0" fontId="14" fillId="0" borderId="0" xfId="21" applyFont="1" applyAlignment="1">
      <alignment horizontal="center" vertical="center" wrapText="1"/>
    </xf>
    <xf numFmtId="0" fontId="14" fillId="0" borderId="1" xfId="21" applyFont="1" applyBorder="1" applyAlignment="1">
      <alignment horizontal="center" vertical="center" wrapText="1"/>
    </xf>
    <xf numFmtId="0" fontId="14" fillId="0" borderId="0" xfId="21" applyFont="1" applyAlignment="1">
      <alignment horizontal="center" vertical="center"/>
    </xf>
    <xf numFmtId="0" fontId="14" fillId="0" borderId="1" xfId="21" applyFont="1" applyBorder="1" applyAlignment="1">
      <alignment horizontal="center" vertical="center"/>
    </xf>
    <xf numFmtId="2" fontId="14" fillId="0" borderId="1" xfId="22" applyNumberFormat="1" applyFont="1" applyFill="1" applyBorder="1" applyAlignment="1">
      <alignment horizontal="center" vertical="center" wrapText="1"/>
    </xf>
    <xf numFmtId="2" fontId="15" fillId="0" borderId="1" xfId="22" applyNumberFormat="1" applyFont="1" applyBorder="1" applyAlignment="1">
      <alignment horizontal="center" vertical="center"/>
    </xf>
    <xf numFmtId="0" fontId="14" fillId="0" borderId="0" xfId="21" applyFont="1" applyAlignment="1">
      <alignment vertical="center"/>
    </xf>
    <xf numFmtId="0" fontId="17" fillId="0" borderId="0" xfId="23" applyFont="1" applyAlignment="1">
      <alignment vertical="center"/>
    </xf>
    <xf numFmtId="0" fontId="17" fillId="0" borderId="0" xfId="23" applyFont="1" applyAlignment="1">
      <alignment vertical="center" wrapText="1"/>
    </xf>
    <xf numFmtId="0" fontId="17" fillId="0" borderId="22" xfId="23" applyFont="1" applyBorder="1" applyAlignment="1">
      <alignment horizontal="right" vertical="center" wrapText="1"/>
    </xf>
    <xf numFmtId="0" fontId="17" fillId="0" borderId="22" xfId="23" applyFont="1" applyBorder="1" applyAlignment="1">
      <alignment horizontal="center" vertical="center" wrapText="1"/>
    </xf>
    <xf numFmtId="0" fontId="18" fillId="0" borderId="0" xfId="23" applyFont="1" applyAlignment="1">
      <alignment vertical="center"/>
    </xf>
    <xf numFmtId="0" fontId="17" fillId="0" borderId="21" xfId="23" applyFont="1" applyBorder="1" applyAlignment="1">
      <alignment horizontal="center" vertical="center" wrapText="1"/>
    </xf>
    <xf numFmtId="9" fontId="17" fillId="0" borderId="23" xfId="23" applyNumberFormat="1" applyFont="1" applyBorder="1" applyAlignment="1">
      <alignment vertical="center"/>
    </xf>
    <xf numFmtId="9" fontId="17" fillId="0" borderId="0" xfId="23" applyNumberFormat="1" applyFont="1" applyAlignment="1">
      <alignment vertical="center"/>
    </xf>
    <xf numFmtId="0" fontId="19" fillId="0" borderId="0" xfId="4" applyFont="1"/>
    <xf numFmtId="0" fontId="20" fillId="0" borderId="0" xfId="4" applyFont="1" applyAlignment="1">
      <alignment vertical="center"/>
    </xf>
    <xf numFmtId="0" fontId="21" fillId="0" borderId="0" xfId="19" applyFont="1" applyAlignment="1">
      <alignment horizontal="right" vertical="center"/>
    </xf>
    <xf numFmtId="2" fontId="19" fillId="0" borderId="1" xfId="4" applyNumberFormat="1" applyFont="1" applyBorder="1" applyAlignment="1">
      <alignment horizontal="center"/>
    </xf>
    <xf numFmtId="0" fontId="19" fillId="0" borderId="1" xfId="4" applyFont="1" applyBorder="1" applyAlignment="1">
      <alignment horizontal="center"/>
    </xf>
    <xf numFmtId="2" fontId="22" fillId="4" borderId="1" xfId="4" applyNumberFormat="1" applyFont="1" applyFill="1" applyBorder="1" applyAlignment="1">
      <alignment horizontal="center"/>
    </xf>
    <xf numFmtId="0" fontId="17" fillId="0" borderId="0" xfId="4" applyFont="1" applyAlignment="1">
      <alignment vertical="center"/>
    </xf>
    <xf numFmtId="0" fontId="17" fillId="0" borderId="0" xfId="4" applyFont="1" applyAlignment="1">
      <alignment vertical="center" wrapText="1"/>
    </xf>
    <xf numFmtId="0" fontId="17" fillId="0" borderId="22" xfId="4" applyFont="1" applyBorder="1" applyAlignment="1">
      <alignment horizontal="right" vertical="center" wrapText="1"/>
    </xf>
    <xf numFmtId="0" fontId="17" fillId="0" borderId="22" xfId="4" applyFont="1" applyBorder="1" applyAlignment="1">
      <alignment horizontal="center" vertical="center" wrapText="1"/>
    </xf>
    <xf numFmtId="0" fontId="17" fillId="0" borderId="21" xfId="4" applyFont="1" applyBorder="1" applyAlignment="1">
      <alignment horizontal="center" vertical="center" wrapText="1"/>
    </xf>
    <xf numFmtId="9" fontId="17" fillId="0" borderId="23" xfId="4" applyNumberFormat="1" applyFont="1" applyBorder="1" applyAlignment="1">
      <alignment vertical="center"/>
    </xf>
    <xf numFmtId="9" fontId="17" fillId="0" borderId="0" xfId="4" applyNumberFormat="1" applyFont="1" applyAlignment="1">
      <alignment vertical="center"/>
    </xf>
    <xf numFmtId="0" fontId="23" fillId="0" borderId="0" xfId="4" applyFont="1" applyAlignment="1">
      <alignment vertical="center"/>
    </xf>
    <xf numFmtId="0" fontId="24" fillId="0" borderId="0" xfId="0" applyFont="1"/>
    <xf numFmtId="2" fontId="15" fillId="0" borderId="1" xfId="22" applyNumberFormat="1" applyFont="1" applyFill="1" applyBorder="1" applyAlignment="1">
      <alignment horizontal="center" vertical="center"/>
    </xf>
    <xf numFmtId="0" fontId="19" fillId="0" borderId="1" xfId="4" applyFont="1" applyBorder="1" applyAlignment="1">
      <alignment wrapText="1"/>
    </xf>
    <xf numFmtId="0" fontId="4" fillId="4" borderId="1" xfId="24" applyFont="1" applyFill="1" applyBorder="1" applyAlignment="1">
      <alignment horizontal="center" vertical="center" wrapText="1"/>
    </xf>
    <xf numFmtId="2" fontId="19" fillId="0" borderId="6" xfId="4" applyNumberFormat="1" applyFont="1" applyBorder="1" applyAlignment="1">
      <alignment horizontal="center"/>
    </xf>
    <xf numFmtId="4" fontId="19" fillId="0" borderId="1" xfId="4" applyNumberFormat="1" applyFont="1" applyBorder="1" applyAlignment="1">
      <alignment horizontal="center"/>
    </xf>
    <xf numFmtId="4" fontId="16" fillId="0" borderId="0" xfId="18" applyNumberFormat="1" applyFont="1" applyAlignment="1">
      <alignment horizontal="center" vertical="center"/>
    </xf>
    <xf numFmtId="0" fontId="15" fillId="0" borderId="0" xfId="20" applyFont="1" applyAlignment="1">
      <alignment horizontal="left" vertical="center"/>
    </xf>
    <xf numFmtId="0" fontId="15" fillId="0" borderId="0" xfId="0" applyFont="1" applyAlignment="1">
      <alignment horizontal="left" vertical="center" wrapText="1"/>
    </xf>
    <xf numFmtId="0" fontId="15" fillId="0" borderId="0" xfId="0" applyFont="1" applyAlignment="1">
      <alignment horizontal="left" vertical="center"/>
    </xf>
    <xf numFmtId="0" fontId="15" fillId="0" borderId="0" xfId="20" applyFont="1" applyAlignment="1">
      <alignment horizontal="left" vertical="center" wrapText="1"/>
    </xf>
    <xf numFmtId="0" fontId="27" fillId="0" borderId="0" xfId="0" applyFont="1" applyAlignment="1">
      <alignment horizontal="left" vertical="center" wrapText="1"/>
    </xf>
    <xf numFmtId="0" fontId="27" fillId="0" borderId="0" xfId="20" applyFont="1" applyAlignment="1">
      <alignment horizontal="left" vertical="center" wrapText="1"/>
    </xf>
    <xf numFmtId="2" fontId="15" fillId="0" borderId="0" xfId="0" applyNumberFormat="1" applyFont="1" applyAlignment="1">
      <alignment horizontal="center" vertical="center" wrapText="1"/>
    </xf>
    <xf numFmtId="0" fontId="15" fillId="0" borderId="0" xfId="0" applyFont="1" applyAlignment="1">
      <alignment vertical="center" wrapText="1"/>
    </xf>
    <xf numFmtId="0" fontId="10" fillId="3" borderId="5" xfId="0" applyFont="1" applyFill="1" applyBorder="1" applyAlignment="1">
      <alignment horizontal="center" vertical="center"/>
    </xf>
    <xf numFmtId="0" fontId="27" fillId="3" borderId="6" xfId="0" applyFont="1" applyFill="1" applyBorder="1" applyAlignment="1">
      <alignment horizontal="center" vertical="center" wrapText="1"/>
    </xf>
    <xf numFmtId="0" fontId="10" fillId="3" borderId="6" xfId="0" applyFont="1" applyFill="1" applyBorder="1" applyAlignment="1">
      <alignment horizontal="center" vertical="center"/>
    </xf>
    <xf numFmtId="2" fontId="10" fillId="3" borderId="6" xfId="0" applyNumberFormat="1" applyFont="1" applyFill="1" applyBorder="1" applyAlignment="1">
      <alignment horizontal="center" vertical="center"/>
    </xf>
    <xf numFmtId="2" fontId="10" fillId="3" borderId="6" xfId="10" applyNumberFormat="1" applyFont="1" applyFill="1" applyBorder="1" applyAlignment="1">
      <alignment horizontal="center" vertical="center"/>
    </xf>
    <xf numFmtId="0" fontId="10" fillId="0" borderId="8" xfId="0" applyFont="1" applyBorder="1" applyAlignment="1">
      <alignment horizontal="center" vertical="center"/>
    </xf>
    <xf numFmtId="0" fontId="10" fillId="0" borderId="1" xfId="0" applyFont="1" applyBorder="1" applyAlignment="1">
      <alignment horizontal="center" vertical="center" wrapText="1"/>
    </xf>
    <xf numFmtId="2" fontId="10" fillId="0" borderId="1" xfId="10" applyNumberFormat="1" applyFont="1" applyFill="1" applyBorder="1" applyAlignment="1">
      <alignment horizontal="center" vertical="center"/>
    </xf>
    <xf numFmtId="2" fontId="10" fillId="0" borderId="6" xfId="10" applyNumberFormat="1" applyFont="1" applyFill="1" applyBorder="1" applyAlignment="1">
      <alignment horizontal="center" vertical="center"/>
    </xf>
    <xf numFmtId="2" fontId="10" fillId="2" borderId="6" xfId="10" applyNumberFormat="1" applyFont="1" applyFill="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3" borderId="8" xfId="0" applyFont="1" applyFill="1" applyBorder="1" applyAlignment="1">
      <alignment horizontal="center" vertical="center"/>
    </xf>
    <xf numFmtId="0" fontId="11"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2" fontId="10" fillId="3" borderId="1" xfId="10" applyNumberFormat="1" applyFont="1" applyFill="1" applyBorder="1" applyAlignment="1">
      <alignment horizontal="center" vertical="center"/>
    </xf>
    <xf numFmtId="2" fontId="10" fillId="3" borderId="1" xfId="10" applyNumberFormat="1" applyFont="1" applyFill="1" applyBorder="1" applyAlignment="1">
      <alignment horizontal="right" vertical="center" wrapText="1"/>
    </xf>
    <xf numFmtId="2" fontId="10" fillId="0" borderId="1" xfId="10" applyNumberFormat="1" applyFont="1" applyBorder="1" applyAlignment="1">
      <alignment horizontal="center" vertical="center"/>
    </xf>
    <xf numFmtId="4" fontId="10" fillId="0" borderId="1" xfId="6" applyNumberFormat="1" applyFont="1" applyBorder="1" applyAlignment="1">
      <alignment horizontal="center" vertical="center" wrapText="1"/>
    </xf>
    <xf numFmtId="4" fontId="10" fillId="0" borderId="1" xfId="6" applyNumberFormat="1" applyFont="1" applyBorder="1" applyAlignment="1">
      <alignment vertical="center" wrapText="1"/>
    </xf>
    <xf numFmtId="4" fontId="10" fillId="3" borderId="1" xfId="6" applyNumberFormat="1" applyFont="1" applyFill="1" applyBorder="1" applyAlignment="1">
      <alignment horizontal="center" vertical="center" wrapText="1"/>
    </xf>
    <xf numFmtId="4" fontId="10" fillId="3" borderId="1" xfId="6" applyNumberFormat="1" applyFont="1" applyFill="1" applyBorder="1" applyAlignment="1">
      <alignment vertical="center" wrapText="1"/>
    </xf>
    <xf numFmtId="0" fontId="10" fillId="0" borderId="4" xfId="0" applyFont="1" applyBorder="1" applyAlignment="1">
      <alignment horizontal="left" vertical="center" wrapText="1"/>
    </xf>
    <xf numFmtId="0" fontId="27"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2" fontId="10" fillId="0" borderId="1" xfId="10" applyNumberFormat="1" applyFont="1" applyFill="1" applyBorder="1" applyAlignment="1">
      <alignment horizontal="right" vertical="center" wrapText="1"/>
    </xf>
    <xf numFmtId="0" fontId="10" fillId="0" borderId="1" xfId="0" applyFont="1" applyBorder="1" applyAlignment="1">
      <alignment horizontal="center" vertical="center"/>
    </xf>
    <xf numFmtId="2" fontId="10" fillId="0" borderId="1" xfId="0" applyNumberFormat="1" applyFont="1" applyBorder="1" applyAlignment="1">
      <alignment horizontal="center" vertical="center"/>
    </xf>
    <xf numFmtId="4" fontId="15" fillId="0" borderId="0" xfId="20" applyNumberFormat="1" applyFont="1" applyAlignment="1">
      <alignment horizontal="left" vertical="center" wrapText="1"/>
    </xf>
    <xf numFmtId="4" fontId="15" fillId="0" borderId="0" xfId="20" applyNumberFormat="1" applyFont="1" applyAlignment="1">
      <alignment horizontal="center" vertical="center" wrapText="1"/>
    </xf>
    <xf numFmtId="0" fontId="14" fillId="4" borderId="1" xfId="21" applyFont="1" applyFill="1" applyBorder="1" applyAlignment="1">
      <alignment horizontal="center" vertical="center" wrapText="1"/>
    </xf>
    <xf numFmtId="0" fontId="6" fillId="4" borderId="1" xfId="0" applyFont="1" applyFill="1" applyBorder="1" applyAlignment="1" applyProtection="1">
      <alignment horizontal="center" vertical="center" wrapText="1"/>
      <protection locked="0"/>
    </xf>
    <xf numFmtId="0" fontId="6" fillId="4" borderId="9" xfId="2" applyFont="1" applyFill="1" applyBorder="1" applyAlignment="1" applyProtection="1">
      <alignment horizontal="center" vertical="center"/>
      <protection locked="0"/>
    </xf>
    <xf numFmtId="0" fontId="6" fillId="4" borderId="1" xfId="2" applyFont="1" applyFill="1" applyBorder="1" applyAlignment="1" applyProtection="1">
      <alignment horizontal="center" vertical="center"/>
      <protection locked="0"/>
    </xf>
    <xf numFmtId="1" fontId="10" fillId="0" borderId="1" xfId="10" applyNumberFormat="1" applyFont="1" applyFill="1" applyBorder="1" applyAlignment="1">
      <alignment horizontal="center" vertical="center"/>
    </xf>
    <xf numFmtId="1" fontId="10" fillId="0" borderId="1" xfId="0" applyNumberFormat="1" applyFont="1" applyBorder="1" applyAlignment="1">
      <alignment horizontal="center" vertical="center"/>
    </xf>
    <xf numFmtId="1" fontId="10" fillId="0" borderId="1" xfId="10" applyNumberFormat="1" applyFont="1" applyBorder="1" applyAlignment="1">
      <alignment horizontal="center" vertical="center"/>
    </xf>
    <xf numFmtId="1" fontId="10" fillId="0" borderId="6" xfId="0" applyNumberFormat="1" applyFont="1" applyBorder="1" applyAlignment="1">
      <alignment horizontal="center" vertical="center"/>
    </xf>
    <xf numFmtId="0" fontId="15" fillId="0" borderId="4" xfId="21" applyFont="1" applyBorder="1" applyAlignment="1">
      <alignment horizontal="left" vertical="center" wrapText="1"/>
    </xf>
    <xf numFmtId="0" fontId="15" fillId="0" borderId="3" xfId="21" applyFont="1" applyBorder="1" applyAlignment="1">
      <alignment horizontal="left" vertical="center" wrapText="1"/>
    </xf>
    <xf numFmtId="0" fontId="15" fillId="0" borderId="4" xfId="21" applyFont="1" applyBorder="1" applyAlignment="1">
      <alignment horizontal="right" vertical="center"/>
    </xf>
    <xf numFmtId="0" fontId="15" fillId="0" borderId="3" xfId="21" applyFont="1" applyBorder="1" applyAlignment="1">
      <alignment horizontal="right" vertical="center"/>
    </xf>
    <xf numFmtId="0" fontId="15" fillId="0" borderId="2" xfId="21" applyFont="1" applyBorder="1" applyAlignment="1">
      <alignment horizontal="right" vertical="center"/>
    </xf>
    <xf numFmtId="0" fontId="16" fillId="0" borderId="0" xfId="20" applyFont="1" applyAlignment="1">
      <alignment horizontal="left" vertical="center" wrapText="1"/>
    </xf>
    <xf numFmtId="0" fontId="0" fillId="0" borderId="0" xfId="0" applyAlignment="1">
      <alignment horizontal="left" vertical="center" wrapText="1"/>
    </xf>
    <xf numFmtId="0" fontId="16" fillId="0" borderId="0" xfId="20" applyFont="1" applyAlignment="1">
      <alignment horizontal="left" vertical="center"/>
    </xf>
    <xf numFmtId="0" fontId="0" fillId="0" borderId="0" xfId="0" applyAlignment="1">
      <alignment horizontal="left" vertical="center"/>
    </xf>
    <xf numFmtId="0" fontId="14" fillId="4" borderId="4" xfId="21" applyFont="1" applyFill="1" applyBorder="1" applyAlignment="1">
      <alignment horizontal="center" vertical="center"/>
    </xf>
    <xf numFmtId="0" fontId="14" fillId="4" borderId="3" xfId="21" applyFont="1" applyFill="1" applyBorder="1" applyAlignment="1">
      <alignment horizontal="center" vertical="center"/>
    </xf>
    <xf numFmtId="0" fontId="15" fillId="0" borderId="1" xfId="21" applyFont="1" applyBorder="1" applyAlignment="1">
      <alignment horizontal="left" vertical="center" wrapText="1"/>
    </xf>
    <xf numFmtId="0" fontId="16" fillId="0" borderId="0" xfId="4" applyFont="1" applyAlignment="1">
      <alignment horizontal="center" vertical="center" wrapText="1"/>
    </xf>
    <xf numFmtId="0" fontId="20" fillId="0" borderId="0" xfId="4" applyFont="1" applyAlignment="1">
      <alignment horizontal="left" vertical="center"/>
    </xf>
    <xf numFmtId="0" fontId="10" fillId="0" borderId="0" xfId="0" applyFont="1" applyAlignment="1">
      <alignment horizontal="left" vertical="center" wrapText="1"/>
    </xf>
    <xf numFmtId="0" fontId="10" fillId="0" borderId="0" xfId="0" applyFont="1" applyAlignment="1">
      <alignment horizontal="center" vertical="center" wrapText="1"/>
    </xf>
    <xf numFmtId="0" fontId="22" fillId="4" borderId="1" xfId="4" applyFont="1" applyFill="1" applyBorder="1" applyAlignment="1">
      <alignment horizontal="center" wrapText="1"/>
    </xf>
    <xf numFmtId="0" fontId="22" fillId="4" borderId="1" xfId="4" applyFont="1" applyFill="1" applyBorder="1" applyAlignment="1">
      <alignment horizontal="center"/>
    </xf>
    <xf numFmtId="0" fontId="19" fillId="0" borderId="15" xfId="4" applyFont="1" applyBorder="1" applyAlignment="1">
      <alignment horizontal="right"/>
    </xf>
    <xf numFmtId="0" fontId="19" fillId="0" borderId="2" xfId="4" applyFont="1" applyBorder="1" applyAlignment="1">
      <alignment horizontal="right"/>
    </xf>
    <xf numFmtId="0" fontId="19" fillId="0" borderId="3" xfId="4" applyFont="1" applyBorder="1" applyAlignment="1">
      <alignment horizontal="right"/>
    </xf>
    <xf numFmtId="0" fontId="22" fillId="4" borderId="15" xfId="4" applyFont="1" applyFill="1" applyBorder="1" applyAlignment="1">
      <alignment horizontal="right"/>
    </xf>
    <xf numFmtId="0" fontId="22" fillId="4" borderId="2" xfId="4" applyFont="1" applyFill="1" applyBorder="1" applyAlignment="1">
      <alignment horizontal="right"/>
    </xf>
    <xf numFmtId="0" fontId="22" fillId="4" borderId="3" xfId="4" applyFont="1" applyFill="1" applyBorder="1" applyAlignment="1">
      <alignment horizontal="right"/>
    </xf>
    <xf numFmtId="0" fontId="22" fillId="4" borderId="1" xfId="4" applyFont="1" applyFill="1" applyBorder="1" applyAlignment="1">
      <alignment horizontal="right"/>
    </xf>
    <xf numFmtId="0" fontId="19" fillId="0" borderId="24" xfId="4" applyFont="1" applyBorder="1" applyAlignment="1">
      <alignment horizontal="right"/>
    </xf>
    <xf numFmtId="0" fontId="19" fillId="0" borderId="22" xfId="4" applyFont="1" applyBorder="1" applyAlignment="1">
      <alignment horizontal="right"/>
    </xf>
    <xf numFmtId="0" fontId="19" fillId="0" borderId="25" xfId="4" applyFont="1" applyBorder="1" applyAlignment="1">
      <alignment horizontal="right"/>
    </xf>
    <xf numFmtId="0" fontId="4" fillId="4" borderId="1" xfId="24" applyFont="1" applyFill="1" applyBorder="1" applyAlignment="1">
      <alignment horizontal="center" vertical="center" wrapText="1"/>
    </xf>
    <xf numFmtId="0" fontId="4" fillId="4" borderId="1" xfId="24" applyFont="1" applyFill="1" applyBorder="1" applyAlignment="1">
      <alignment vertical="center" wrapText="1"/>
    </xf>
    <xf numFmtId="4" fontId="4" fillId="0" borderId="0" xfId="0" applyNumberFormat="1" applyFont="1" applyAlignment="1">
      <alignment horizontal="left" wrapText="1"/>
    </xf>
    <xf numFmtId="4" fontId="4" fillId="0" borderId="0" xfId="0" applyNumberFormat="1" applyFont="1" applyAlignment="1">
      <alignment horizontal="left"/>
    </xf>
    <xf numFmtId="0" fontId="6" fillId="3" borderId="26" xfId="0" applyFont="1" applyFill="1" applyBorder="1" applyAlignment="1">
      <alignment horizontal="right" vertical="center" wrapText="1"/>
    </xf>
    <xf numFmtId="0" fontId="29" fillId="0" borderId="27" xfId="0" applyFont="1" applyBorder="1" applyAlignment="1">
      <alignment horizontal="right" vertical="center"/>
    </xf>
    <xf numFmtId="0" fontId="29" fillId="0" borderId="28" xfId="0" applyFont="1" applyBorder="1" applyAlignment="1">
      <alignment horizontal="right" vertical="center"/>
    </xf>
    <xf numFmtId="0" fontId="27" fillId="0" borderId="0" xfId="20" applyFont="1" applyAlignment="1">
      <alignment horizontal="center" vertical="center" wrapText="1"/>
    </xf>
    <xf numFmtId="0" fontId="27" fillId="0" borderId="22" xfId="20" applyFont="1" applyBorder="1" applyAlignment="1">
      <alignment horizontal="center" vertical="center" wrapText="1"/>
    </xf>
    <xf numFmtId="0" fontId="15" fillId="0" borderId="0" xfId="20" applyFont="1" applyAlignment="1">
      <alignment horizontal="left" vertical="center" wrapText="1"/>
    </xf>
    <xf numFmtId="4" fontId="15" fillId="0" borderId="0" xfId="20" applyNumberFormat="1" applyFont="1" applyAlignment="1">
      <alignment horizontal="center" vertical="center" wrapText="1"/>
    </xf>
    <xf numFmtId="0" fontId="4" fillId="0" borderId="0" xfId="0" applyFont="1" applyAlignment="1">
      <alignment horizontal="left" vertical="center" wrapText="1"/>
    </xf>
    <xf numFmtId="0" fontId="6" fillId="4" borderId="20"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wrapText="1"/>
      <protection locked="0"/>
    </xf>
    <xf numFmtId="0" fontId="6" fillId="4" borderId="13"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6" fillId="4" borderId="11"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13" xfId="1" applyFont="1" applyFill="1" applyBorder="1" applyAlignment="1" applyProtection="1">
      <alignment horizontal="center" vertical="center"/>
      <protection locked="0"/>
    </xf>
    <xf numFmtId="0" fontId="6" fillId="4" borderId="18" xfId="1" applyFont="1" applyFill="1" applyBorder="1" applyAlignment="1" applyProtection="1">
      <alignment horizontal="center" vertical="center"/>
      <protection locked="0"/>
    </xf>
    <xf numFmtId="0" fontId="6" fillId="4" borderId="5" xfId="1" applyFont="1" applyFill="1" applyBorder="1" applyAlignment="1" applyProtection="1">
      <alignment horizontal="center" vertical="center"/>
      <protection locked="0"/>
    </xf>
    <xf numFmtId="0" fontId="6" fillId="4" borderId="14" xfId="1" applyFont="1" applyFill="1" applyBorder="1" applyAlignment="1" applyProtection="1">
      <alignment horizontal="center" vertical="center"/>
      <protection locked="0"/>
    </xf>
    <xf numFmtId="0" fontId="6" fillId="4" borderId="19" xfId="1" applyFont="1" applyFill="1" applyBorder="1" applyAlignment="1" applyProtection="1">
      <alignment horizontal="center" vertical="center"/>
      <protection locked="0"/>
    </xf>
    <xf numFmtId="0" fontId="6" fillId="4" borderId="6" xfId="1" applyFont="1" applyFill="1" applyBorder="1" applyAlignment="1" applyProtection="1">
      <alignment horizontal="center" vertical="center"/>
      <protection locked="0"/>
    </xf>
  </cellXfs>
  <cellStyles count="25">
    <cellStyle name="Comma 2" xfId="15" xr:uid="{80EF731E-54DC-4C7F-A5D6-0F63C4A1C13A}"/>
    <cellStyle name="Comma_UKT" xfId="3" xr:uid="{00000000-0005-0000-0000-000001000000}"/>
    <cellStyle name="Currency 2" xfId="13" xr:uid="{920DF527-1F48-4DC8-A103-17DA0F6F5BB5}"/>
    <cellStyle name="Komats" xfId="10" builtinId="3"/>
    <cellStyle name="Komats 2" xfId="12" xr:uid="{A951B5B5-C651-4636-B614-92D497A1E600}"/>
    <cellStyle name="Komats 2 2" xfId="17" xr:uid="{B1427A80-B0E4-48FF-B4CE-ECE8A78FEFEA}"/>
    <cellStyle name="Komats 3" xfId="22" xr:uid="{A3D51A03-2463-43D7-B0B8-E8A9AF0A7AFA}"/>
    <cellStyle name="Normal 10" xfId="20" xr:uid="{9DE97C23-EFB8-454C-B119-407E2160BE9B}"/>
    <cellStyle name="Normal 2" xfId="6" xr:uid="{00000000-0005-0000-0000-000004000000}"/>
    <cellStyle name="Normal 2 2" xfId="9" xr:uid="{00000000-0005-0000-0000-000005000000}"/>
    <cellStyle name="Normal 3" xfId="8" xr:uid="{00000000-0005-0000-0000-000006000000}"/>
    <cellStyle name="Normal_9908m" xfId="18" xr:uid="{48D1A6BC-3B73-42D6-A477-853A0F3C243C}"/>
    <cellStyle name="Normal_AKTS" xfId="2" xr:uid="{00000000-0005-0000-0000-000008000000}"/>
    <cellStyle name="Normal_TAME Valsts forma" xfId="24" xr:uid="{500BE432-3F5D-4901-B177-C5A6BC0BB320}"/>
    <cellStyle name="Normal_tame_akts" xfId="1" xr:uid="{00000000-0005-0000-0000-00000C000000}"/>
    <cellStyle name="Normal_Teodors Skele un Carnikava" xfId="19" xr:uid="{8133E4C7-8F93-4614-9705-981725E1A94F}"/>
    <cellStyle name="Parastais_Forma 2, daudzumu izmaiņas 2" xfId="7" xr:uid="{00000000-0005-0000-0000-00000D000000}"/>
    <cellStyle name="Parasts" xfId="0" builtinId="0"/>
    <cellStyle name="Parasts 2" xfId="4" xr:uid="{00000000-0005-0000-0000-00000F000000}"/>
    <cellStyle name="Parasts 2 2" xfId="23" xr:uid="{CDC44842-B175-4523-874C-C63E3415E0AD}"/>
    <cellStyle name="Parasts 3" xfId="21" xr:uid="{B2113CE1-B0A6-4034-AC59-07E076A1BD3C}"/>
    <cellStyle name="Parasts 4" xfId="11" xr:uid="{0DE6ECB7-0D68-4E3D-A619-B409DAAD8AC9}"/>
    <cellStyle name="Parasts 4 2" xfId="16" xr:uid="{357CA6C7-E1AE-43A4-9E48-E1C19868C388}"/>
    <cellStyle name="Percent 2" xfId="14" xr:uid="{27FAB17B-9618-4F81-A34E-AEDDF95FFDE6}"/>
    <cellStyle name="Style 1" xfId="5"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3AB75-7516-4A5A-9DC0-84FFDC7454C4}">
  <sheetPr>
    <pageSetUpPr fitToPage="1"/>
  </sheetPr>
  <dimension ref="A1:E28"/>
  <sheetViews>
    <sheetView showGridLines="0" view="pageBreakPreview" zoomScale="96" zoomScaleNormal="88" zoomScaleSheetLayoutView="96" workbookViewId="0">
      <selection activeCell="C16" sqref="C16:D16"/>
    </sheetView>
  </sheetViews>
  <sheetFormatPr defaultColWidth="9.109375" defaultRowHeight="13.2" x14ac:dyDescent="0.25"/>
  <cols>
    <col min="1" max="1" width="9.109375" style="38"/>
    <col min="2" max="2" width="10.33203125" style="38" customWidth="1"/>
    <col min="3" max="3" width="47.33203125" style="38" customWidth="1"/>
    <col min="4" max="5" width="16.6640625" style="38" customWidth="1"/>
    <col min="6" max="16384" width="9.109375" style="38"/>
  </cols>
  <sheetData>
    <row r="1" spans="1:5" x14ac:dyDescent="0.25">
      <c r="B1" s="39"/>
      <c r="C1" s="40"/>
      <c r="D1" s="41"/>
      <c r="E1" s="40" t="s">
        <v>98</v>
      </c>
    </row>
    <row r="2" spans="1:5" x14ac:dyDescent="0.25">
      <c r="B2" s="39"/>
      <c r="C2" s="42"/>
      <c r="E2" s="42" t="s">
        <v>99</v>
      </c>
    </row>
    <row r="3" spans="1:5" x14ac:dyDescent="0.25">
      <c r="B3" s="39"/>
      <c r="C3" s="42"/>
      <c r="E3" s="42" t="s">
        <v>100</v>
      </c>
    </row>
    <row r="4" spans="1:5" x14ac:dyDescent="0.25">
      <c r="B4" s="39"/>
      <c r="C4" s="39"/>
      <c r="D4" s="39"/>
      <c r="E4" s="39"/>
    </row>
    <row r="5" spans="1:5" x14ac:dyDescent="0.25">
      <c r="B5" s="39"/>
      <c r="C5" s="42"/>
      <c r="E5" s="42" t="s">
        <v>101</v>
      </c>
    </row>
    <row r="6" spans="1:5" x14ac:dyDescent="0.25">
      <c r="B6" s="39"/>
      <c r="C6" s="42"/>
      <c r="E6" s="42" t="s">
        <v>102</v>
      </c>
    </row>
    <row r="7" spans="1:5" x14ac:dyDescent="0.25">
      <c r="B7" s="39"/>
    </row>
    <row r="8" spans="1:5" x14ac:dyDescent="0.25">
      <c r="B8" s="43"/>
      <c r="C8" s="44" t="s">
        <v>103</v>
      </c>
      <c r="D8" s="41"/>
    </row>
    <row r="9" spans="1:5" x14ac:dyDescent="0.25">
      <c r="B9" s="43"/>
      <c r="D9" s="45"/>
    </row>
    <row r="10" spans="1:5" ht="12.75" customHeight="1" x14ac:dyDescent="0.25">
      <c r="A10" s="134" t="s">
        <v>83</v>
      </c>
      <c r="B10" s="135"/>
      <c r="C10" s="135"/>
      <c r="D10" s="135"/>
      <c r="E10" s="135"/>
    </row>
    <row r="11" spans="1:5" ht="12.75" customHeight="1" x14ac:dyDescent="0.25">
      <c r="A11" s="136" t="s">
        <v>84</v>
      </c>
      <c r="B11" s="137"/>
      <c r="C11" s="137"/>
      <c r="D11" s="137"/>
      <c r="E11" s="137"/>
    </row>
    <row r="12" spans="1:5" ht="14.4" x14ac:dyDescent="0.25">
      <c r="A12" s="136" t="s">
        <v>81</v>
      </c>
      <c r="B12" s="137"/>
      <c r="C12" s="137"/>
      <c r="D12" s="137"/>
      <c r="E12" s="137"/>
    </row>
    <row r="13" spans="1:5" x14ac:dyDescent="0.25">
      <c r="B13" s="43"/>
      <c r="C13" s="39"/>
      <c r="D13" s="46"/>
    </row>
    <row r="14" spans="1:5" ht="26.4" x14ac:dyDescent="0.25">
      <c r="A14" s="47"/>
      <c r="B14" s="121" t="s">
        <v>104</v>
      </c>
      <c r="C14" s="138" t="s">
        <v>105</v>
      </c>
      <c r="D14" s="139"/>
      <c r="E14" s="121" t="s">
        <v>106</v>
      </c>
    </row>
    <row r="15" spans="1:5" ht="26.1" customHeight="1" x14ac:dyDescent="0.25">
      <c r="A15" s="49"/>
      <c r="B15" s="50">
        <v>1</v>
      </c>
      <c r="C15" s="140" t="s">
        <v>109</v>
      </c>
      <c r="D15" s="140"/>
      <c r="E15" s="51">
        <f>Kopsavilkums!D17</f>
        <v>0</v>
      </c>
    </row>
    <row r="16" spans="1:5" ht="59.4" customHeight="1" x14ac:dyDescent="0.25">
      <c r="A16" s="49"/>
      <c r="B16" s="50"/>
      <c r="C16" s="129" t="s">
        <v>116</v>
      </c>
      <c r="D16" s="130"/>
      <c r="E16" s="51"/>
    </row>
    <row r="17" spans="1:5" x14ac:dyDescent="0.25">
      <c r="A17" s="47"/>
      <c r="B17" s="48"/>
      <c r="C17" s="131" t="s">
        <v>107</v>
      </c>
      <c r="D17" s="132"/>
      <c r="E17" s="77">
        <f>E16+E15</f>
        <v>0</v>
      </c>
    </row>
    <row r="18" spans="1:5" x14ac:dyDescent="0.25">
      <c r="A18" s="47"/>
      <c r="B18" s="131" t="s">
        <v>108</v>
      </c>
      <c r="C18" s="133"/>
      <c r="D18" s="132"/>
      <c r="E18" s="52">
        <f>ROUND(E17*21%,2)</f>
        <v>0</v>
      </c>
    </row>
    <row r="19" spans="1:5" x14ac:dyDescent="0.25">
      <c r="B19" s="40"/>
      <c r="C19" s="40"/>
      <c r="D19" s="39"/>
    </row>
    <row r="20" spans="1:5" x14ac:dyDescent="0.25">
      <c r="B20" s="40"/>
      <c r="C20" s="40"/>
      <c r="D20" s="39"/>
    </row>
    <row r="21" spans="1:5" ht="12.75" customHeight="1" x14ac:dyDescent="0.25">
      <c r="A21" s="53"/>
      <c r="B21" s="49"/>
      <c r="C21" s="49"/>
      <c r="D21" s="53"/>
      <c r="E21" s="53"/>
    </row>
    <row r="22" spans="1:5" s="36" customFormat="1" ht="13.8" x14ac:dyDescent="0.25">
      <c r="A22" s="54" t="s">
        <v>90</v>
      </c>
      <c r="B22" s="55"/>
      <c r="C22" s="56"/>
      <c r="D22" s="57"/>
      <c r="E22" s="57"/>
    </row>
    <row r="23" spans="1:5" s="36" customFormat="1" ht="13.8" x14ac:dyDescent="0.25">
      <c r="A23" s="55"/>
      <c r="B23" s="55"/>
      <c r="C23" s="59" t="s">
        <v>91</v>
      </c>
      <c r="D23" s="59"/>
      <c r="E23" s="59"/>
    </row>
    <row r="24" spans="1:5" s="36" customFormat="1" ht="13.8" x14ac:dyDescent="0.25">
      <c r="A24" s="55"/>
      <c r="B24" s="55"/>
      <c r="C24" s="55"/>
      <c r="D24" s="55"/>
      <c r="E24" s="55"/>
    </row>
    <row r="25" spans="1:5" s="36" customFormat="1" ht="13.8" x14ac:dyDescent="0.25">
      <c r="A25" s="60" t="s">
        <v>110</v>
      </c>
      <c r="B25" s="61"/>
      <c r="C25" s="61"/>
      <c r="D25" s="61"/>
      <c r="E25" s="58"/>
    </row>
    <row r="26" spans="1:5" s="36" customFormat="1" ht="13.8" x14ac:dyDescent="0.25">
      <c r="A26" s="55"/>
      <c r="B26" s="55"/>
      <c r="C26" s="55"/>
      <c r="D26" s="55"/>
      <c r="E26" s="55"/>
    </row>
    <row r="27" spans="1:5" s="36" customFormat="1" ht="13.8" x14ac:dyDescent="0.25">
      <c r="A27" s="54" t="s">
        <v>92</v>
      </c>
      <c r="B27" s="55"/>
      <c r="C27" s="56"/>
      <c r="D27" s="57"/>
      <c r="E27" s="57"/>
    </row>
    <row r="28" spans="1:5" s="36" customFormat="1" ht="13.8" x14ac:dyDescent="0.25">
      <c r="A28" s="55"/>
      <c r="B28" s="55"/>
      <c r="C28" s="59" t="s">
        <v>91</v>
      </c>
      <c r="D28" s="59"/>
      <c r="E28" s="59"/>
    </row>
  </sheetData>
  <mergeCells count="8">
    <mergeCell ref="C16:D16"/>
    <mergeCell ref="C17:D17"/>
    <mergeCell ref="B18:D18"/>
    <mergeCell ref="A10:E10"/>
    <mergeCell ref="A11:E11"/>
    <mergeCell ref="A12:E12"/>
    <mergeCell ref="C14:D14"/>
    <mergeCell ref="C15:D15"/>
  </mergeCells>
  <printOptions horizontalCentered="1" verticalCentered="1"/>
  <pageMargins left="0.31496062992125984" right="0.27559055118110237" top="0.98425196850393704" bottom="0.82677165354330717" header="0.31496062992125984" footer="0.15748031496062992"/>
  <pageSetup paperSize="9" scale="94" orientation="landscape" horizontalDpi="2400" verticalDpi="2400" r:id="rId1"/>
  <headerFooter alignWithMargins="0">
    <oddHeader>&amp;R&amp;A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162B3-240D-46AB-8B5E-43ED3B7A69E0}">
  <dimension ref="A1:H30"/>
  <sheetViews>
    <sheetView showGridLines="0" view="pageBreakPreview" zoomScale="78" zoomScaleNormal="100" zoomScaleSheetLayoutView="78" workbookViewId="0">
      <selection activeCell="N20" sqref="N20"/>
    </sheetView>
  </sheetViews>
  <sheetFormatPr defaultColWidth="8.6640625" defaultRowHeight="13.2" outlineLevelRow="1" x14ac:dyDescent="0.25"/>
  <cols>
    <col min="1" max="1" width="4" style="62" customWidth="1"/>
    <col min="2" max="2" width="9.33203125" style="62" customWidth="1"/>
    <col min="3" max="3" width="58.6640625" style="62" customWidth="1"/>
    <col min="4" max="4" width="15.109375" style="62" customWidth="1"/>
    <col min="5" max="5" width="14.44140625" style="62" customWidth="1"/>
    <col min="6" max="6" width="11.109375" style="62" customWidth="1"/>
    <col min="7" max="7" width="11.6640625" style="62" customWidth="1"/>
    <col min="8" max="8" width="12.33203125" style="62" customWidth="1"/>
    <col min="9" max="16384" width="8.6640625" style="62"/>
  </cols>
  <sheetData>
    <row r="1" spans="1:8" outlineLevel="1" x14ac:dyDescent="0.25">
      <c r="A1" s="141" t="s">
        <v>82</v>
      </c>
      <c r="B1" s="141"/>
      <c r="C1" s="141"/>
      <c r="D1" s="141"/>
      <c r="E1" s="141"/>
      <c r="F1" s="141"/>
      <c r="G1" s="141"/>
      <c r="H1" s="141"/>
    </row>
    <row r="2" spans="1:8" outlineLevel="1" x14ac:dyDescent="0.25">
      <c r="A2" s="63"/>
      <c r="B2" s="63"/>
      <c r="C2" s="63"/>
      <c r="D2" s="63"/>
      <c r="E2" s="63"/>
      <c r="F2" s="63"/>
      <c r="G2" s="63"/>
      <c r="H2" s="63"/>
    </row>
    <row r="3" spans="1:8" outlineLevel="1" x14ac:dyDescent="0.25">
      <c r="A3" s="134" t="s">
        <v>83</v>
      </c>
      <c r="B3" s="134"/>
      <c r="C3" s="134"/>
      <c r="D3" s="134"/>
      <c r="E3" s="134"/>
      <c r="F3" s="134"/>
      <c r="G3" s="134"/>
      <c r="H3" s="134"/>
    </row>
    <row r="4" spans="1:8" outlineLevel="1" x14ac:dyDescent="0.25">
      <c r="A4" s="136" t="s">
        <v>84</v>
      </c>
      <c r="B4" s="136"/>
      <c r="C4" s="136"/>
      <c r="D4" s="136"/>
      <c r="E4" s="136"/>
      <c r="F4" s="136"/>
      <c r="G4" s="136"/>
      <c r="H4" s="136"/>
    </row>
    <row r="5" spans="1:8" outlineLevel="1" x14ac:dyDescent="0.25">
      <c r="A5" s="136" t="s">
        <v>81</v>
      </c>
      <c r="B5" s="136"/>
      <c r="C5" s="136"/>
      <c r="D5" s="136"/>
      <c r="E5" s="136"/>
      <c r="F5" s="136"/>
      <c r="G5" s="136"/>
      <c r="H5" s="136"/>
    </row>
    <row r="6" spans="1:8" outlineLevel="1" x14ac:dyDescent="0.25">
      <c r="A6" s="142"/>
      <c r="B6" s="142"/>
      <c r="C6" s="142"/>
      <c r="D6" s="142"/>
      <c r="E6" s="142"/>
      <c r="F6" s="142"/>
      <c r="G6" s="142"/>
      <c r="H6" s="142"/>
    </row>
    <row r="7" spans="1:8" outlineLevel="1" x14ac:dyDescent="0.25">
      <c r="A7" s="63"/>
      <c r="B7" s="63"/>
      <c r="C7" s="64" t="s">
        <v>80</v>
      </c>
      <c r="D7" s="82">
        <f>D17</f>
        <v>0</v>
      </c>
      <c r="E7" s="63"/>
      <c r="F7" s="63"/>
      <c r="G7" s="63"/>
      <c r="H7" s="63"/>
    </row>
    <row r="8" spans="1:8" outlineLevel="1" x14ac:dyDescent="0.25">
      <c r="A8" s="63"/>
      <c r="B8" s="63"/>
      <c r="C8" s="64" t="s">
        <v>79</v>
      </c>
      <c r="D8" s="82">
        <f>H13</f>
        <v>0</v>
      </c>
      <c r="E8" s="63"/>
      <c r="F8" s="63"/>
      <c r="G8" s="63"/>
      <c r="H8" s="63"/>
    </row>
    <row r="9" spans="1:8" outlineLevel="1" x14ac:dyDescent="0.25"/>
    <row r="10" spans="1:8" ht="15.6" x14ac:dyDescent="0.25">
      <c r="A10" s="145" t="s">
        <v>78</v>
      </c>
      <c r="B10" s="145" t="s">
        <v>77</v>
      </c>
      <c r="C10" s="146" t="s">
        <v>76</v>
      </c>
      <c r="D10" s="145" t="s">
        <v>75</v>
      </c>
      <c r="E10" s="157" t="s">
        <v>118</v>
      </c>
      <c r="F10" s="157"/>
      <c r="G10" s="157"/>
      <c r="H10" s="157" t="s">
        <v>9</v>
      </c>
    </row>
    <row r="11" spans="1:8" ht="31.2" x14ac:dyDescent="0.25">
      <c r="A11" s="145"/>
      <c r="B11" s="145"/>
      <c r="C11" s="146"/>
      <c r="D11" s="145"/>
      <c r="E11" s="79" t="s">
        <v>119</v>
      </c>
      <c r="F11" s="79" t="s">
        <v>117</v>
      </c>
      <c r="G11" s="79" t="s">
        <v>120</v>
      </c>
      <c r="H11" s="158"/>
    </row>
    <row r="12" spans="1:8" x14ac:dyDescent="0.25">
      <c r="A12" s="66">
        <v>1</v>
      </c>
      <c r="B12" s="66">
        <v>1</v>
      </c>
      <c r="C12" s="78" t="s">
        <v>74</v>
      </c>
      <c r="D12" s="65">
        <f>E12+F12+G12</f>
        <v>0</v>
      </c>
      <c r="E12" s="81">
        <f>'LOK 1'!L74</f>
        <v>0</v>
      </c>
      <c r="F12" s="81">
        <f>'LOK 1'!M74</f>
        <v>0</v>
      </c>
      <c r="G12" s="81">
        <f>'LOK 1'!N74</f>
        <v>0</v>
      </c>
      <c r="H12" s="81">
        <f>'LOK 1'!K74</f>
        <v>0</v>
      </c>
    </row>
    <row r="13" spans="1:8" x14ac:dyDescent="0.25">
      <c r="A13" s="153" t="s">
        <v>8</v>
      </c>
      <c r="B13" s="153"/>
      <c r="C13" s="153"/>
      <c r="D13" s="67">
        <f>D12</f>
        <v>0</v>
      </c>
      <c r="E13" s="67">
        <f t="shared" ref="E13:H13" si="0">E12</f>
        <v>0</v>
      </c>
      <c r="F13" s="67">
        <f t="shared" si="0"/>
        <v>0</v>
      </c>
      <c r="G13" s="67">
        <f t="shared" si="0"/>
        <v>0</v>
      </c>
      <c r="H13" s="67">
        <f t="shared" si="0"/>
        <v>0</v>
      </c>
    </row>
    <row r="14" spans="1:8" ht="14.7" customHeight="1" x14ac:dyDescent="0.25">
      <c r="A14" s="154" t="s">
        <v>73</v>
      </c>
      <c r="B14" s="155"/>
      <c r="C14" s="156"/>
      <c r="D14" s="80"/>
    </row>
    <row r="15" spans="1:8" ht="14.7" customHeight="1" x14ac:dyDescent="0.25">
      <c r="A15" s="147" t="s">
        <v>121</v>
      </c>
      <c r="B15" s="148"/>
      <c r="C15" s="149"/>
      <c r="D15" s="65"/>
    </row>
    <row r="16" spans="1:8" ht="14.7" customHeight="1" x14ac:dyDescent="0.25">
      <c r="A16" s="147" t="s">
        <v>72</v>
      </c>
      <c r="B16" s="148"/>
      <c r="C16" s="149"/>
      <c r="D16" s="66"/>
    </row>
    <row r="17" spans="1:8" ht="14.7" customHeight="1" x14ac:dyDescent="0.25">
      <c r="A17" s="150" t="s">
        <v>39</v>
      </c>
      <c r="B17" s="151"/>
      <c r="C17" s="152"/>
      <c r="D17" s="67">
        <f>D16+D14+D13</f>
        <v>0</v>
      </c>
    </row>
    <row r="19" spans="1:8" x14ac:dyDescent="0.25">
      <c r="A19" s="68" t="s">
        <v>90</v>
      </c>
      <c r="B19" s="69"/>
      <c r="C19" s="70"/>
      <c r="D19" s="71"/>
      <c r="E19" s="71"/>
      <c r="F19" s="71"/>
      <c r="G19" s="71"/>
      <c r="H19" s="71"/>
    </row>
    <row r="20" spans="1:8" x14ac:dyDescent="0.25">
      <c r="A20" s="69"/>
      <c r="B20" s="69"/>
      <c r="C20" s="72" t="s">
        <v>91</v>
      </c>
      <c r="D20" s="72"/>
      <c r="E20" s="72"/>
      <c r="F20" s="72"/>
      <c r="G20" s="72"/>
      <c r="H20" s="72"/>
    </row>
    <row r="21" spans="1:8" x14ac:dyDescent="0.25">
      <c r="A21" s="69"/>
      <c r="B21" s="69"/>
      <c r="C21" s="69"/>
      <c r="D21" s="69"/>
      <c r="E21" s="69"/>
      <c r="F21" s="69"/>
      <c r="G21" s="69"/>
      <c r="H21" s="69"/>
    </row>
    <row r="22" spans="1:8" ht="13.8" x14ac:dyDescent="0.25">
      <c r="A22" s="73" t="s">
        <v>96</v>
      </c>
      <c r="B22" s="74"/>
      <c r="C22" s="74"/>
      <c r="D22" s="74"/>
      <c r="E22" s="75"/>
      <c r="F22" s="69"/>
      <c r="G22" s="69"/>
      <c r="H22" s="69"/>
    </row>
    <row r="23" spans="1:8" x14ac:dyDescent="0.25">
      <c r="A23" s="69"/>
      <c r="B23" s="69"/>
      <c r="C23" s="69"/>
      <c r="D23" s="69"/>
      <c r="E23" s="69"/>
      <c r="F23" s="69"/>
      <c r="G23" s="69"/>
      <c r="H23" s="69"/>
    </row>
    <row r="24" spans="1:8" x14ac:dyDescent="0.25">
      <c r="A24" s="68" t="s">
        <v>92</v>
      </c>
      <c r="B24" s="69"/>
      <c r="C24" s="70"/>
      <c r="D24" s="71"/>
      <c r="E24" s="71"/>
      <c r="F24" s="71"/>
      <c r="G24" s="71"/>
      <c r="H24" s="71"/>
    </row>
    <row r="25" spans="1:8" x14ac:dyDescent="0.25">
      <c r="A25" s="69"/>
      <c r="B25" s="69"/>
      <c r="C25" s="72" t="s">
        <v>91</v>
      </c>
      <c r="D25" s="72"/>
      <c r="E25" s="72"/>
      <c r="F25" s="72"/>
      <c r="G25" s="72"/>
      <c r="H25" s="72"/>
    </row>
    <row r="26" spans="1:8" ht="13.8" x14ac:dyDescent="0.25">
      <c r="A26" s="76"/>
      <c r="B26" s="76"/>
      <c r="C26" s="76"/>
      <c r="D26" s="76"/>
      <c r="E26" s="76"/>
      <c r="F26" s="76"/>
      <c r="G26" s="76"/>
      <c r="H26" s="76"/>
    </row>
    <row r="27" spans="1:8" ht="13.8" x14ac:dyDescent="0.25">
      <c r="A27" s="76"/>
      <c r="B27" s="76"/>
      <c r="C27" s="76"/>
      <c r="D27" s="76"/>
      <c r="E27" s="76"/>
      <c r="F27" s="76"/>
      <c r="G27" s="76"/>
      <c r="H27" s="76"/>
    </row>
    <row r="28" spans="1:8" ht="45" customHeight="1" x14ac:dyDescent="0.25">
      <c r="A28" s="144" t="s">
        <v>93</v>
      </c>
      <c r="B28" s="144"/>
      <c r="C28" s="37"/>
      <c r="D28" s="76"/>
      <c r="E28" s="76"/>
      <c r="F28" s="76"/>
      <c r="G28" s="76"/>
      <c r="H28" s="76"/>
    </row>
    <row r="29" spans="1:8" ht="30.75" customHeight="1" x14ac:dyDescent="0.25">
      <c r="A29" s="143" t="s">
        <v>94</v>
      </c>
      <c r="B29" s="143"/>
      <c r="C29" s="143"/>
      <c r="D29" s="143"/>
      <c r="E29" s="143"/>
      <c r="F29" s="143"/>
      <c r="G29" s="143"/>
      <c r="H29" s="143"/>
    </row>
    <row r="30" spans="1:8" ht="32.25" customHeight="1" x14ac:dyDescent="0.25">
      <c r="A30" s="143" t="s">
        <v>95</v>
      </c>
      <c r="B30" s="143"/>
      <c r="C30" s="143"/>
      <c r="D30" s="143"/>
      <c r="E30" s="143"/>
      <c r="F30" s="143"/>
      <c r="G30" s="143"/>
      <c r="H30" s="143"/>
    </row>
  </sheetData>
  <mergeCells count="19">
    <mergeCell ref="A29:H29"/>
    <mergeCell ref="A30:H30"/>
    <mergeCell ref="A28:B28"/>
    <mergeCell ref="D10:D11"/>
    <mergeCell ref="A10:A11"/>
    <mergeCell ref="B10:B11"/>
    <mergeCell ref="C10:C11"/>
    <mergeCell ref="A16:C16"/>
    <mergeCell ref="A17:C17"/>
    <mergeCell ref="A13:C13"/>
    <mergeCell ref="A14:C14"/>
    <mergeCell ref="A15:C15"/>
    <mergeCell ref="E10:G10"/>
    <mergeCell ref="H10:H11"/>
    <mergeCell ref="A1:H1"/>
    <mergeCell ref="A3:H3"/>
    <mergeCell ref="A4:H4"/>
    <mergeCell ref="A5:H5"/>
    <mergeCell ref="A6:H6"/>
  </mergeCells>
  <pageMargins left="0.7" right="0.7" top="0.75" bottom="0.75" header="0.3" footer="0.3"/>
  <pageSetup scale="4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764A1-3A3B-401E-B2DA-E1D807996BF1}">
  <sheetPr>
    <pageSetUpPr fitToPage="1"/>
  </sheetPr>
  <dimension ref="A1:P85"/>
  <sheetViews>
    <sheetView showGridLines="0" tabSelected="1" view="pageBreakPreview" zoomScale="80" zoomScaleNormal="73" zoomScaleSheetLayoutView="80" workbookViewId="0">
      <pane xSplit="6" ySplit="18" topLeftCell="G19" activePane="bottomRight" state="frozen"/>
      <selection pane="topRight" activeCell="H1" sqref="H1"/>
      <selection pane="bottomLeft" activeCell="A17" sqref="A17"/>
      <selection pane="bottomRight" activeCell="B39" sqref="B38:B39"/>
    </sheetView>
  </sheetViews>
  <sheetFormatPr defaultColWidth="9.109375" defaultRowHeight="15.6" x14ac:dyDescent="0.3"/>
  <cols>
    <col min="1" max="1" width="6.88671875" style="1" customWidth="1"/>
    <col min="2" max="2" width="54.109375" style="1" customWidth="1"/>
    <col min="3" max="3" width="8.5546875" style="1" customWidth="1"/>
    <col min="4" max="4" width="8.44140625" style="1" customWidth="1"/>
    <col min="5" max="7" width="14.33203125" style="1" customWidth="1"/>
    <col min="8" max="8" width="17" style="1" customWidth="1"/>
    <col min="9" max="12" width="14.33203125" style="1" customWidth="1"/>
    <col min="13" max="13" width="18.88671875" style="1" customWidth="1"/>
    <col min="14" max="15" width="14.33203125" style="1" customWidth="1"/>
    <col min="16" max="16384" width="9.109375" style="1"/>
  </cols>
  <sheetData>
    <row r="1" spans="1:16" hidden="1" x14ac:dyDescent="0.3"/>
    <row r="2" spans="1:16" s="2" customFormat="1" x14ac:dyDescent="0.3">
      <c r="A2" s="3"/>
      <c r="B2" s="164" t="s">
        <v>89</v>
      </c>
      <c r="C2" s="164"/>
      <c r="D2" s="164"/>
      <c r="E2" s="164"/>
      <c r="F2" s="164"/>
      <c r="G2" s="164"/>
      <c r="H2" s="164"/>
      <c r="I2" s="164"/>
      <c r="J2" s="164"/>
      <c r="K2" s="164"/>
      <c r="L2" s="164"/>
      <c r="M2" s="164"/>
      <c r="N2" s="164"/>
      <c r="O2" s="164"/>
      <c r="P2" s="164"/>
    </row>
    <row r="3" spans="1:16" s="2" customFormat="1" x14ac:dyDescent="0.3">
      <c r="A3" s="3"/>
      <c r="B3" s="165" t="s">
        <v>87</v>
      </c>
      <c r="C3" s="165"/>
      <c r="D3" s="165"/>
      <c r="E3" s="165"/>
      <c r="F3" s="165"/>
      <c r="G3" s="165"/>
      <c r="H3" s="165"/>
      <c r="I3" s="165"/>
      <c r="J3" s="165"/>
      <c r="K3" s="165"/>
      <c r="L3" s="165"/>
      <c r="M3" s="165"/>
      <c r="N3" s="165"/>
      <c r="O3" s="165"/>
      <c r="P3" s="165"/>
    </row>
    <row r="4" spans="1:16" s="2" customFormat="1" x14ac:dyDescent="0.3">
      <c r="A4" s="3"/>
      <c r="B4" s="166" t="s">
        <v>83</v>
      </c>
      <c r="C4" s="166"/>
      <c r="D4" s="166"/>
      <c r="E4" s="166"/>
      <c r="F4" s="166"/>
      <c r="G4" s="166"/>
      <c r="H4" s="166"/>
      <c r="I4" s="166"/>
      <c r="J4" s="166"/>
      <c r="K4" s="166"/>
      <c r="L4" s="166"/>
      <c r="M4" s="166"/>
      <c r="N4" s="166"/>
      <c r="O4" s="166"/>
      <c r="P4" s="166"/>
    </row>
    <row r="5" spans="1:16" s="2" customFormat="1" x14ac:dyDescent="0.3">
      <c r="A5" s="3"/>
      <c r="B5" s="83" t="s">
        <v>84</v>
      </c>
      <c r="C5" s="84"/>
      <c r="D5" s="85"/>
      <c r="E5" s="84"/>
      <c r="F5" s="84"/>
      <c r="G5" s="84"/>
      <c r="H5" s="84"/>
      <c r="I5" s="86"/>
      <c r="J5" s="86"/>
      <c r="K5" s="86"/>
      <c r="L5" s="86"/>
      <c r="M5" s="86"/>
      <c r="N5" s="86"/>
      <c r="O5" s="86"/>
      <c r="P5" s="86"/>
    </row>
    <row r="6" spans="1:16" x14ac:dyDescent="0.3">
      <c r="B6" s="83" t="s">
        <v>85</v>
      </c>
      <c r="C6" s="84"/>
      <c r="D6" s="84"/>
      <c r="E6" s="84"/>
      <c r="F6" s="84"/>
      <c r="G6" s="84"/>
      <c r="H6" s="84"/>
      <c r="I6" s="86"/>
      <c r="J6" s="86"/>
      <c r="K6" s="86"/>
      <c r="L6" s="86"/>
      <c r="M6" s="86"/>
      <c r="N6" s="86"/>
      <c r="O6" s="86"/>
      <c r="P6" s="86"/>
    </row>
    <row r="7" spans="1:16" s="2" customFormat="1" x14ac:dyDescent="0.3">
      <c r="A7" s="3"/>
      <c r="B7" s="83"/>
      <c r="C7" s="87"/>
      <c r="D7" s="87"/>
      <c r="E7" s="87"/>
      <c r="F7" s="87"/>
      <c r="G7" s="87"/>
      <c r="H7" s="87"/>
      <c r="I7" s="88"/>
      <c r="J7" s="88"/>
      <c r="K7" s="88"/>
      <c r="L7" s="88"/>
      <c r="M7" s="88"/>
      <c r="N7" s="88"/>
      <c r="O7" s="88"/>
      <c r="P7" s="88"/>
    </row>
    <row r="8" spans="1:16" s="2" customFormat="1" ht="15.75" customHeight="1" x14ac:dyDescent="0.3">
      <c r="A8" s="3"/>
      <c r="B8" s="83" t="s">
        <v>88</v>
      </c>
      <c r="C8" s="84"/>
      <c r="D8" s="84"/>
      <c r="E8" s="84"/>
      <c r="F8" s="84"/>
      <c r="G8" s="84"/>
      <c r="H8" s="85"/>
      <c r="I8" s="83"/>
      <c r="J8" s="167"/>
      <c r="K8" s="167"/>
      <c r="L8" s="85" t="s">
        <v>15</v>
      </c>
      <c r="M8" s="119">
        <f>O74</f>
        <v>0</v>
      </c>
      <c r="N8" s="120"/>
      <c r="O8" s="86" t="s">
        <v>10</v>
      </c>
    </row>
    <row r="9" spans="1:16" s="2" customFormat="1" x14ac:dyDescent="0.3">
      <c r="A9" s="3"/>
      <c r="B9" s="83"/>
      <c r="C9" s="84"/>
      <c r="D9" s="84"/>
      <c r="E9" s="84"/>
      <c r="F9" s="84"/>
      <c r="G9" s="84"/>
      <c r="H9" s="85"/>
      <c r="I9" s="89"/>
      <c r="J9" s="90"/>
      <c r="K9" s="90"/>
      <c r="L9" s="85" t="s">
        <v>86</v>
      </c>
      <c r="M9" s="86"/>
      <c r="N9" s="86"/>
      <c r="O9" s="86"/>
      <c r="P9" s="86"/>
    </row>
    <row r="10" spans="1:16" s="2" customFormat="1" x14ac:dyDescent="0.3">
      <c r="A10" s="4"/>
      <c r="B10" s="5"/>
      <c r="C10" s="6"/>
      <c r="D10" s="7"/>
      <c r="E10" s="4"/>
      <c r="F10" s="4"/>
      <c r="G10" s="4"/>
      <c r="H10" s="4"/>
      <c r="I10" s="4"/>
      <c r="J10" s="4"/>
      <c r="K10" s="4"/>
      <c r="L10" s="4"/>
      <c r="M10" s="4"/>
      <c r="N10" s="4"/>
      <c r="O10" s="4"/>
    </row>
    <row r="11" spans="1:16" s="2" customFormat="1" x14ac:dyDescent="0.3">
      <c r="A11" s="4"/>
      <c r="B11" s="9"/>
      <c r="C11" s="13"/>
      <c r="D11" s="8"/>
      <c r="E11" s="4"/>
      <c r="F11" s="4"/>
      <c r="G11" s="4"/>
      <c r="H11" s="4"/>
      <c r="I11" s="4"/>
      <c r="J11" s="4"/>
      <c r="K11" s="4"/>
      <c r="L11" s="4"/>
      <c r="M11" s="4"/>
      <c r="N11" s="4"/>
      <c r="O11" s="4"/>
    </row>
    <row r="12" spans="1:16" s="2" customFormat="1" x14ac:dyDescent="0.3">
      <c r="A12" s="4"/>
      <c r="B12" s="9"/>
      <c r="C12" s="8" t="s">
        <v>19</v>
      </c>
      <c r="D12" s="8"/>
      <c r="E12" s="4"/>
      <c r="F12" s="4"/>
      <c r="G12" s="4"/>
      <c r="H12" s="4"/>
      <c r="I12" s="4"/>
      <c r="J12" s="4"/>
      <c r="K12" s="4"/>
      <c r="L12" s="4"/>
      <c r="M12" s="4"/>
      <c r="N12" s="4"/>
      <c r="O12" s="4"/>
    </row>
    <row r="13" spans="1:16" s="2" customFormat="1" x14ac:dyDescent="0.3">
      <c r="A13" s="4"/>
      <c r="B13" s="9"/>
      <c r="C13" s="14"/>
      <c r="D13" s="8"/>
      <c r="E13" s="4"/>
      <c r="F13" s="4"/>
      <c r="G13" s="4"/>
      <c r="H13" s="4"/>
      <c r="I13" s="4"/>
      <c r="J13" s="4"/>
      <c r="K13" s="4"/>
      <c r="L13" s="4"/>
      <c r="M13" s="4"/>
      <c r="N13" s="4"/>
      <c r="O13" s="4"/>
    </row>
    <row r="14" spans="1:16" s="2" customFormat="1" ht="16.2" thickBot="1" x14ac:dyDescent="0.35">
      <c r="A14" s="4"/>
      <c r="B14" s="5"/>
      <c r="C14" s="8"/>
      <c r="D14" s="8"/>
      <c r="E14" s="4"/>
      <c r="F14" s="4"/>
      <c r="G14" s="4"/>
      <c r="H14" s="4"/>
      <c r="I14" s="4"/>
      <c r="J14" s="4"/>
      <c r="K14" s="4"/>
      <c r="L14" s="4"/>
      <c r="M14" s="4"/>
      <c r="N14" s="4"/>
      <c r="O14" s="4"/>
    </row>
    <row r="15" spans="1:16" s="15" customFormat="1" ht="27" customHeight="1" x14ac:dyDescent="0.3">
      <c r="A15" s="176" t="s">
        <v>2</v>
      </c>
      <c r="B15" s="179" t="s">
        <v>14</v>
      </c>
      <c r="C15" s="179" t="s">
        <v>3</v>
      </c>
      <c r="D15" s="179" t="s">
        <v>4</v>
      </c>
      <c r="E15" s="169" t="s">
        <v>0</v>
      </c>
      <c r="F15" s="169"/>
      <c r="G15" s="169"/>
      <c r="H15" s="169"/>
      <c r="I15" s="169"/>
      <c r="J15" s="170"/>
      <c r="K15" s="171" t="s">
        <v>9</v>
      </c>
      <c r="L15" s="169" t="s">
        <v>1</v>
      </c>
      <c r="M15" s="169"/>
      <c r="N15" s="169"/>
      <c r="O15" s="170"/>
    </row>
    <row r="16" spans="1:16" s="15" customFormat="1" ht="30" customHeight="1" x14ac:dyDescent="0.3">
      <c r="A16" s="177"/>
      <c r="B16" s="180"/>
      <c r="C16" s="180"/>
      <c r="D16" s="180"/>
      <c r="E16" s="174" t="s">
        <v>5</v>
      </c>
      <c r="F16" s="174" t="s">
        <v>51</v>
      </c>
      <c r="G16" s="122" t="s">
        <v>6</v>
      </c>
      <c r="H16" s="122" t="s">
        <v>117</v>
      </c>
      <c r="I16" s="122" t="s">
        <v>7</v>
      </c>
      <c r="J16" s="123" t="s">
        <v>8</v>
      </c>
      <c r="K16" s="172"/>
      <c r="L16" s="122" t="s">
        <v>6</v>
      </c>
      <c r="M16" s="122" t="s">
        <v>117</v>
      </c>
      <c r="N16" s="122" t="s">
        <v>7</v>
      </c>
      <c r="O16" s="123" t="s">
        <v>13</v>
      </c>
    </row>
    <row r="17" spans="1:15" s="15" customFormat="1" x14ac:dyDescent="0.3">
      <c r="A17" s="178"/>
      <c r="B17" s="181"/>
      <c r="C17" s="181"/>
      <c r="D17" s="181"/>
      <c r="E17" s="175"/>
      <c r="F17" s="175"/>
      <c r="G17" s="124" t="s">
        <v>10</v>
      </c>
      <c r="H17" s="124" t="s">
        <v>10</v>
      </c>
      <c r="I17" s="124" t="s">
        <v>10</v>
      </c>
      <c r="J17" s="123" t="s">
        <v>10</v>
      </c>
      <c r="K17" s="173"/>
      <c r="L17" s="124" t="s">
        <v>10</v>
      </c>
      <c r="M17" s="124" t="s">
        <v>10</v>
      </c>
      <c r="N17" s="124" t="s">
        <v>10</v>
      </c>
      <c r="O17" s="123" t="s">
        <v>10</v>
      </c>
    </row>
    <row r="18" spans="1:15" s="2" customFormat="1" ht="16.2" thickBot="1" x14ac:dyDescent="0.35">
      <c r="A18" s="19">
        <v>1</v>
      </c>
      <c r="B18" s="20">
        <v>2</v>
      </c>
      <c r="C18" s="20">
        <v>3</v>
      </c>
      <c r="D18" s="20">
        <v>4</v>
      </c>
      <c r="E18" s="20">
        <v>5</v>
      </c>
      <c r="F18" s="20">
        <v>6</v>
      </c>
      <c r="G18" s="20">
        <v>7</v>
      </c>
      <c r="H18" s="20">
        <v>8</v>
      </c>
      <c r="I18" s="20">
        <v>9</v>
      </c>
      <c r="J18" s="20">
        <v>10</v>
      </c>
      <c r="K18" s="21">
        <v>11</v>
      </c>
      <c r="L18" s="22">
        <v>12</v>
      </c>
      <c r="M18" s="22">
        <v>13</v>
      </c>
      <c r="N18" s="22">
        <v>14</v>
      </c>
      <c r="O18" s="23">
        <v>15</v>
      </c>
    </row>
    <row r="19" spans="1:15" s="2" customFormat="1" x14ac:dyDescent="0.3">
      <c r="A19" s="91"/>
      <c r="B19" s="92" t="s">
        <v>66</v>
      </c>
      <c r="C19" s="93"/>
      <c r="D19" s="94"/>
      <c r="E19" s="95"/>
      <c r="F19" s="95"/>
      <c r="G19" s="95"/>
      <c r="H19" s="95"/>
      <c r="I19" s="95"/>
      <c r="J19" s="30"/>
      <c r="K19" s="31"/>
      <c r="L19" s="32"/>
      <c r="M19" s="32"/>
      <c r="N19" s="32"/>
      <c r="O19" s="30"/>
    </row>
    <row r="20" spans="1:15" s="2" customFormat="1" x14ac:dyDescent="0.3">
      <c r="A20" s="96">
        <v>1</v>
      </c>
      <c r="B20" s="25" t="s">
        <v>25</v>
      </c>
      <c r="C20" s="97" t="s">
        <v>11</v>
      </c>
      <c r="D20" s="98">
        <v>125</v>
      </c>
      <c r="E20" s="99"/>
      <c r="F20" s="99"/>
      <c r="G20" s="100"/>
      <c r="H20" s="99"/>
      <c r="I20" s="99"/>
      <c r="J20" s="16"/>
      <c r="K20" s="17"/>
      <c r="L20" s="18"/>
      <c r="M20" s="18"/>
      <c r="N20" s="18"/>
      <c r="O20" s="16"/>
    </row>
    <row r="21" spans="1:15" s="2" customFormat="1" x14ac:dyDescent="0.3">
      <c r="A21" s="96">
        <v>2</v>
      </c>
      <c r="B21" s="25" t="s">
        <v>26</v>
      </c>
      <c r="C21" s="97" t="s">
        <v>40</v>
      </c>
      <c r="D21" s="125">
        <v>1</v>
      </c>
      <c r="E21" s="99"/>
      <c r="F21" s="99"/>
      <c r="G21" s="100"/>
      <c r="H21" s="99"/>
      <c r="I21" s="99"/>
      <c r="J21" s="16"/>
      <c r="K21" s="17"/>
      <c r="L21" s="18"/>
      <c r="M21" s="18"/>
      <c r="N21" s="18"/>
      <c r="O21" s="16"/>
    </row>
    <row r="22" spans="1:15" s="2" customFormat="1" x14ac:dyDescent="0.3">
      <c r="A22" s="96">
        <v>3</v>
      </c>
      <c r="B22" s="25" t="s">
        <v>28</v>
      </c>
      <c r="C22" s="97" t="s">
        <v>18</v>
      </c>
      <c r="D22" s="125">
        <v>1</v>
      </c>
      <c r="E22" s="99"/>
      <c r="F22" s="99"/>
      <c r="G22" s="100"/>
      <c r="H22" s="99"/>
      <c r="I22" s="99"/>
      <c r="J22" s="16"/>
      <c r="K22" s="17"/>
      <c r="L22" s="18"/>
      <c r="M22" s="18"/>
      <c r="N22" s="18"/>
      <c r="O22" s="16"/>
    </row>
    <row r="23" spans="1:15" s="2" customFormat="1" x14ac:dyDescent="0.3">
      <c r="A23" s="101">
        <v>4</v>
      </c>
      <c r="B23" s="27" t="s">
        <v>67</v>
      </c>
      <c r="C23" s="102" t="s">
        <v>40</v>
      </c>
      <c r="D23" s="128">
        <v>1</v>
      </c>
      <c r="E23" s="99"/>
      <c r="F23" s="99"/>
      <c r="G23" s="100"/>
      <c r="H23" s="99"/>
      <c r="I23" s="99"/>
      <c r="J23" s="16"/>
      <c r="K23" s="17"/>
      <c r="L23" s="18"/>
      <c r="M23" s="18"/>
      <c r="N23" s="18"/>
      <c r="O23" s="16"/>
    </row>
    <row r="24" spans="1:15" s="2" customFormat="1" ht="27.6" x14ac:dyDescent="0.3">
      <c r="A24" s="101">
        <v>5</v>
      </c>
      <c r="B24" s="27" t="s">
        <v>111</v>
      </c>
      <c r="C24" s="102" t="s">
        <v>40</v>
      </c>
      <c r="D24" s="128">
        <v>1</v>
      </c>
      <c r="E24" s="99"/>
      <c r="F24" s="99"/>
      <c r="G24" s="100"/>
      <c r="H24" s="99"/>
      <c r="I24" s="99"/>
      <c r="J24" s="16"/>
      <c r="K24" s="17"/>
      <c r="L24" s="18"/>
      <c r="M24" s="18"/>
      <c r="N24" s="18"/>
      <c r="O24" s="16"/>
    </row>
    <row r="25" spans="1:15" s="2" customFormat="1" x14ac:dyDescent="0.3">
      <c r="A25" s="103"/>
      <c r="B25" s="104" t="s">
        <v>48</v>
      </c>
      <c r="C25" s="105"/>
      <c r="D25" s="106"/>
      <c r="E25" s="106"/>
      <c r="F25" s="106"/>
      <c r="G25" s="106"/>
      <c r="H25" s="107"/>
      <c r="I25" s="106"/>
      <c r="J25" s="33"/>
      <c r="K25" s="34"/>
      <c r="L25" s="35"/>
      <c r="M25" s="35"/>
      <c r="N25" s="35"/>
      <c r="O25" s="33"/>
    </row>
    <row r="26" spans="1:15" s="2" customFormat="1" x14ac:dyDescent="0.3">
      <c r="A26" s="96">
        <v>6</v>
      </c>
      <c r="B26" s="25" t="s">
        <v>49</v>
      </c>
      <c r="C26" s="97" t="s">
        <v>20</v>
      </c>
      <c r="D26" s="108">
        <v>76</v>
      </c>
      <c r="E26" s="109"/>
      <c r="F26" s="109"/>
      <c r="G26" s="110"/>
      <c r="H26" s="110"/>
      <c r="I26" s="110"/>
      <c r="J26" s="10"/>
      <c r="K26" s="11"/>
      <c r="L26" s="12"/>
      <c r="M26" s="12"/>
      <c r="N26" s="12"/>
      <c r="O26" s="10"/>
    </row>
    <row r="27" spans="1:15" s="2" customFormat="1" ht="27.6" x14ac:dyDescent="0.3">
      <c r="A27" s="96">
        <v>7</v>
      </c>
      <c r="B27" s="25" t="s">
        <v>122</v>
      </c>
      <c r="C27" s="97" t="s">
        <v>20</v>
      </c>
      <c r="D27" s="108">
        <v>24</v>
      </c>
      <c r="E27" s="109"/>
      <c r="F27" s="109"/>
      <c r="G27" s="110"/>
      <c r="H27" s="110"/>
      <c r="I27" s="110"/>
      <c r="J27" s="10"/>
      <c r="K27" s="11"/>
      <c r="L27" s="12"/>
      <c r="M27" s="12"/>
      <c r="N27" s="12"/>
      <c r="O27" s="10"/>
    </row>
    <row r="28" spans="1:15" s="2" customFormat="1" x14ac:dyDescent="0.3">
      <c r="A28" s="96">
        <v>8</v>
      </c>
      <c r="B28" s="25" t="s">
        <v>112</v>
      </c>
      <c r="C28" s="97" t="s">
        <v>20</v>
      </c>
      <c r="D28" s="108">
        <f>125*6</f>
        <v>750</v>
      </c>
      <c r="E28" s="109"/>
      <c r="F28" s="109"/>
      <c r="G28" s="110"/>
      <c r="H28" s="110"/>
      <c r="I28" s="110"/>
      <c r="J28" s="10"/>
      <c r="K28" s="11"/>
      <c r="L28" s="12"/>
      <c r="M28" s="12"/>
      <c r="N28" s="12"/>
      <c r="O28" s="10"/>
    </row>
    <row r="29" spans="1:15" s="2" customFormat="1" x14ac:dyDescent="0.3">
      <c r="A29" s="96">
        <v>9</v>
      </c>
      <c r="B29" s="25" t="s">
        <v>22</v>
      </c>
      <c r="C29" s="97" t="s">
        <v>11</v>
      </c>
      <c r="D29" s="108">
        <v>12</v>
      </c>
      <c r="E29" s="109"/>
      <c r="F29" s="109"/>
      <c r="G29" s="110"/>
      <c r="H29" s="110"/>
      <c r="I29" s="110"/>
      <c r="J29" s="10"/>
      <c r="K29" s="11"/>
      <c r="L29" s="12"/>
      <c r="M29" s="12"/>
      <c r="N29" s="12"/>
      <c r="O29" s="10"/>
    </row>
    <row r="30" spans="1:15" s="2" customFormat="1" x14ac:dyDescent="0.3">
      <c r="A30" s="96">
        <v>10</v>
      </c>
      <c r="B30" s="25" t="s">
        <v>113</v>
      </c>
      <c r="C30" s="97" t="s">
        <v>17</v>
      </c>
      <c r="D30" s="108">
        <v>1</v>
      </c>
      <c r="E30" s="109"/>
      <c r="F30" s="109"/>
      <c r="G30" s="110"/>
      <c r="H30" s="110"/>
      <c r="I30" s="110"/>
      <c r="J30" s="10"/>
      <c r="K30" s="11"/>
      <c r="L30" s="12"/>
      <c r="M30" s="12"/>
      <c r="N30" s="12"/>
      <c r="O30" s="10"/>
    </row>
    <row r="31" spans="1:15" s="2" customFormat="1" x14ac:dyDescent="0.3">
      <c r="A31" s="96">
        <v>11</v>
      </c>
      <c r="B31" s="25" t="s">
        <v>59</v>
      </c>
      <c r="C31" s="97" t="s">
        <v>42</v>
      </c>
      <c r="D31" s="98">
        <v>125</v>
      </c>
      <c r="E31" s="109"/>
      <c r="F31" s="109"/>
      <c r="G31" s="110"/>
      <c r="H31" s="110"/>
      <c r="I31" s="110"/>
      <c r="J31" s="10"/>
      <c r="K31" s="11"/>
      <c r="L31" s="12"/>
      <c r="M31" s="12"/>
      <c r="N31" s="12"/>
      <c r="O31" s="10"/>
    </row>
    <row r="32" spans="1:15" s="2" customFormat="1" ht="27.6" x14ac:dyDescent="0.3">
      <c r="A32" s="96">
        <v>12</v>
      </c>
      <c r="B32" s="25" t="s">
        <v>60</v>
      </c>
      <c r="C32" s="97" t="s">
        <v>42</v>
      </c>
      <c r="D32" s="98">
        <v>125</v>
      </c>
      <c r="E32" s="109"/>
      <c r="F32" s="109"/>
      <c r="G32" s="110"/>
      <c r="H32" s="110"/>
      <c r="I32" s="110"/>
      <c r="J32" s="10"/>
      <c r="K32" s="11"/>
      <c r="L32" s="12"/>
      <c r="M32" s="12"/>
      <c r="N32" s="12"/>
      <c r="O32" s="10"/>
    </row>
    <row r="33" spans="1:15" s="2" customFormat="1" ht="27.6" x14ac:dyDescent="0.3">
      <c r="A33" s="103"/>
      <c r="B33" s="104" t="s">
        <v>47</v>
      </c>
      <c r="C33" s="105"/>
      <c r="D33" s="106"/>
      <c r="E33" s="111"/>
      <c r="F33" s="111"/>
      <c r="G33" s="112"/>
      <c r="H33" s="112"/>
      <c r="I33" s="112"/>
      <c r="J33" s="33"/>
      <c r="K33" s="34"/>
      <c r="L33" s="35"/>
      <c r="M33" s="35"/>
      <c r="N33" s="35"/>
      <c r="O33" s="33"/>
    </row>
    <row r="34" spans="1:15" s="2" customFormat="1" x14ac:dyDescent="0.3">
      <c r="A34" s="96">
        <v>13</v>
      </c>
      <c r="B34" s="25" t="s">
        <v>41</v>
      </c>
      <c r="C34" s="97" t="s">
        <v>17</v>
      </c>
      <c r="D34" s="127">
        <v>20</v>
      </c>
      <c r="E34" s="109"/>
      <c r="F34" s="109"/>
      <c r="G34" s="110"/>
      <c r="H34" s="110"/>
      <c r="I34" s="110"/>
      <c r="J34" s="10"/>
      <c r="K34" s="11"/>
      <c r="L34" s="12"/>
      <c r="M34" s="12"/>
      <c r="N34" s="12"/>
      <c r="O34" s="10"/>
    </row>
    <row r="35" spans="1:15" s="2" customFormat="1" ht="27.6" x14ac:dyDescent="0.3">
      <c r="A35" s="103"/>
      <c r="B35" s="104" t="s">
        <v>23</v>
      </c>
      <c r="C35" s="105"/>
      <c r="D35" s="106"/>
      <c r="E35" s="111"/>
      <c r="F35" s="111"/>
      <c r="G35" s="112"/>
      <c r="H35" s="112"/>
      <c r="I35" s="112"/>
      <c r="J35" s="33"/>
      <c r="K35" s="34"/>
      <c r="L35" s="35"/>
      <c r="M35" s="35"/>
      <c r="N35" s="35"/>
      <c r="O35" s="33"/>
    </row>
    <row r="36" spans="1:15" s="2" customFormat="1" x14ac:dyDescent="0.3">
      <c r="A36" s="96">
        <v>14</v>
      </c>
      <c r="B36" s="25" t="s">
        <v>46</v>
      </c>
      <c r="C36" s="97" t="s">
        <v>21</v>
      </c>
      <c r="D36" s="98">
        <f>D40</f>
        <v>108</v>
      </c>
      <c r="E36" s="109"/>
      <c r="F36" s="109"/>
      <c r="G36" s="110"/>
      <c r="H36" s="110"/>
      <c r="I36" s="110"/>
      <c r="J36" s="10"/>
      <c r="K36" s="11"/>
      <c r="L36" s="12"/>
      <c r="M36" s="12"/>
      <c r="N36" s="12"/>
      <c r="O36" s="10"/>
    </row>
    <row r="37" spans="1:15" s="2" customFormat="1" x14ac:dyDescent="0.3">
      <c r="A37" s="96">
        <v>15</v>
      </c>
      <c r="B37" s="25" t="s">
        <v>50</v>
      </c>
      <c r="C37" s="97" t="s">
        <v>21</v>
      </c>
      <c r="D37" s="98">
        <f>D39</f>
        <v>1317</v>
      </c>
      <c r="E37" s="109"/>
      <c r="F37" s="109"/>
      <c r="G37" s="110"/>
      <c r="H37" s="110"/>
      <c r="I37" s="110"/>
      <c r="J37" s="10"/>
      <c r="K37" s="11"/>
      <c r="L37" s="12"/>
      <c r="M37" s="12"/>
      <c r="N37" s="12"/>
      <c r="O37" s="10"/>
    </row>
    <row r="38" spans="1:15" s="2" customFormat="1" ht="27.6" x14ac:dyDescent="0.3">
      <c r="A38" s="96">
        <v>16</v>
      </c>
      <c r="B38" s="25" t="s">
        <v>43</v>
      </c>
      <c r="C38" s="97" t="s">
        <v>42</v>
      </c>
      <c r="D38" s="98">
        <v>125</v>
      </c>
      <c r="E38" s="109"/>
      <c r="F38" s="109"/>
      <c r="G38" s="110"/>
      <c r="H38" s="110"/>
      <c r="I38" s="110"/>
      <c r="J38" s="10"/>
      <c r="K38" s="11"/>
      <c r="L38" s="12"/>
      <c r="M38" s="12"/>
      <c r="N38" s="12"/>
      <c r="O38" s="10"/>
    </row>
    <row r="39" spans="1:15" s="2" customFormat="1" x14ac:dyDescent="0.3">
      <c r="A39" s="96">
        <v>17</v>
      </c>
      <c r="B39" s="25" t="s">
        <v>44</v>
      </c>
      <c r="C39" s="97" t="s">
        <v>21</v>
      </c>
      <c r="D39" s="98">
        <f>125*(1.5*2)*1.8+(125*6*1)-(9*6*1)-(9*3*2)</f>
        <v>1317</v>
      </c>
      <c r="E39" s="109"/>
      <c r="F39" s="109"/>
      <c r="G39" s="110"/>
      <c r="H39" s="110"/>
      <c r="I39" s="110"/>
      <c r="J39" s="10"/>
      <c r="K39" s="11"/>
      <c r="L39" s="12"/>
      <c r="M39" s="12"/>
      <c r="N39" s="12"/>
      <c r="O39" s="10"/>
    </row>
    <row r="40" spans="1:15" s="2" customFormat="1" x14ac:dyDescent="0.3">
      <c r="A40" s="96">
        <v>18</v>
      </c>
      <c r="B40" s="25" t="s">
        <v>45</v>
      </c>
      <c r="C40" s="97" t="s">
        <v>21</v>
      </c>
      <c r="D40" s="98">
        <f>(9*6*1)+(9*3*2)</f>
        <v>108</v>
      </c>
      <c r="E40" s="109"/>
      <c r="F40" s="109"/>
      <c r="G40" s="110"/>
      <c r="H40" s="110"/>
      <c r="I40" s="110"/>
      <c r="J40" s="10"/>
      <c r="K40" s="11"/>
      <c r="L40" s="12"/>
      <c r="M40" s="12"/>
      <c r="N40" s="12"/>
      <c r="O40" s="10"/>
    </row>
    <row r="41" spans="1:15" s="2" customFormat="1" x14ac:dyDescent="0.3">
      <c r="A41" s="96">
        <v>19</v>
      </c>
      <c r="B41" s="25" t="s">
        <v>24</v>
      </c>
      <c r="C41" s="97" t="s">
        <v>11</v>
      </c>
      <c r="D41" s="98">
        <v>125</v>
      </c>
      <c r="E41" s="109"/>
      <c r="F41" s="109"/>
      <c r="G41" s="110"/>
      <c r="H41" s="110"/>
      <c r="I41" s="110"/>
      <c r="J41" s="10"/>
      <c r="K41" s="11"/>
      <c r="L41" s="12"/>
      <c r="M41" s="12"/>
      <c r="N41" s="12"/>
      <c r="O41" s="10"/>
    </row>
    <row r="42" spans="1:15" s="2" customFormat="1" x14ac:dyDescent="0.3">
      <c r="A42" s="96">
        <v>22</v>
      </c>
      <c r="B42" s="25" t="s">
        <v>27</v>
      </c>
      <c r="C42" s="97" t="s">
        <v>18</v>
      </c>
      <c r="D42" s="125">
        <v>1</v>
      </c>
      <c r="E42" s="109"/>
      <c r="F42" s="109"/>
      <c r="G42" s="110"/>
      <c r="H42" s="110"/>
      <c r="I42" s="110"/>
      <c r="J42" s="10"/>
      <c r="K42" s="11"/>
      <c r="L42" s="12"/>
      <c r="M42" s="12"/>
      <c r="N42" s="12"/>
      <c r="O42" s="10"/>
    </row>
    <row r="43" spans="1:15" s="2" customFormat="1" x14ac:dyDescent="0.3">
      <c r="A43" s="96">
        <v>24</v>
      </c>
      <c r="B43" s="25" t="s">
        <v>29</v>
      </c>
      <c r="C43" s="97" t="s">
        <v>42</v>
      </c>
      <c r="D43" s="98">
        <v>125</v>
      </c>
      <c r="E43" s="109"/>
      <c r="F43" s="109"/>
      <c r="G43" s="110"/>
      <c r="H43" s="110"/>
      <c r="I43" s="110"/>
      <c r="J43" s="10"/>
      <c r="K43" s="11"/>
      <c r="L43" s="12"/>
      <c r="M43" s="12"/>
      <c r="N43" s="12"/>
      <c r="O43" s="10"/>
    </row>
    <row r="44" spans="1:15" s="2" customFormat="1" ht="27.6" x14ac:dyDescent="0.3">
      <c r="A44" s="103"/>
      <c r="B44" s="26" t="s">
        <v>61</v>
      </c>
      <c r="C44" s="105"/>
      <c r="D44" s="106"/>
      <c r="E44" s="111"/>
      <c r="F44" s="111"/>
      <c r="G44" s="112"/>
      <c r="H44" s="112"/>
      <c r="I44" s="112"/>
      <c r="J44" s="33"/>
      <c r="K44" s="34"/>
      <c r="L44" s="35"/>
      <c r="M44" s="35"/>
      <c r="N44" s="35"/>
      <c r="O44" s="33"/>
    </row>
    <row r="45" spans="1:15" s="2" customFormat="1" ht="41.4" x14ac:dyDescent="0.3">
      <c r="A45" s="96">
        <v>25</v>
      </c>
      <c r="B45" s="25" t="s">
        <v>114</v>
      </c>
      <c r="C45" s="97" t="s">
        <v>42</v>
      </c>
      <c r="D45" s="98">
        <v>125</v>
      </c>
      <c r="E45" s="109"/>
      <c r="F45" s="109"/>
      <c r="G45" s="110"/>
      <c r="H45" s="110"/>
      <c r="I45" s="110"/>
      <c r="J45" s="10"/>
      <c r="K45" s="11"/>
      <c r="L45" s="12"/>
      <c r="M45" s="12"/>
      <c r="N45" s="12"/>
      <c r="O45" s="10"/>
    </row>
    <row r="46" spans="1:15" s="2" customFormat="1" ht="41.4" x14ac:dyDescent="0.3">
      <c r="A46" s="96">
        <v>26</v>
      </c>
      <c r="B46" s="25" t="s">
        <v>115</v>
      </c>
      <c r="C46" s="97" t="s">
        <v>42</v>
      </c>
      <c r="D46" s="98">
        <v>125</v>
      </c>
      <c r="E46" s="109"/>
      <c r="F46" s="109"/>
      <c r="G46" s="110"/>
      <c r="H46" s="110"/>
      <c r="I46" s="110"/>
      <c r="J46" s="10"/>
      <c r="K46" s="11"/>
      <c r="L46" s="12"/>
      <c r="M46" s="12"/>
      <c r="N46" s="12"/>
      <c r="O46" s="10"/>
    </row>
    <row r="47" spans="1:15" s="2" customFormat="1" x14ac:dyDescent="0.3">
      <c r="A47" s="96">
        <v>27</v>
      </c>
      <c r="B47" s="25" t="s">
        <v>62</v>
      </c>
      <c r="C47" s="97" t="s">
        <v>40</v>
      </c>
      <c r="D47" s="125">
        <v>1</v>
      </c>
      <c r="E47" s="109"/>
      <c r="F47" s="109"/>
      <c r="G47" s="110"/>
      <c r="H47" s="110"/>
      <c r="I47" s="110"/>
      <c r="J47" s="10"/>
      <c r="K47" s="11"/>
      <c r="L47" s="12"/>
      <c r="M47" s="12"/>
      <c r="N47" s="12"/>
      <c r="O47" s="10"/>
    </row>
    <row r="48" spans="1:15" s="2" customFormat="1" ht="27.6" x14ac:dyDescent="0.3">
      <c r="A48" s="96">
        <v>28</v>
      </c>
      <c r="B48" s="25" t="s">
        <v>63</v>
      </c>
      <c r="C48" s="97" t="s">
        <v>42</v>
      </c>
      <c r="D48" s="98">
        <v>125</v>
      </c>
      <c r="E48" s="109"/>
      <c r="F48" s="109"/>
      <c r="G48" s="110"/>
      <c r="H48" s="110"/>
      <c r="I48" s="110"/>
      <c r="J48" s="10"/>
      <c r="K48" s="11"/>
      <c r="L48" s="12"/>
      <c r="M48" s="12"/>
      <c r="N48" s="12"/>
      <c r="O48" s="10"/>
    </row>
    <row r="49" spans="1:15" s="2" customFormat="1" x14ac:dyDescent="0.3">
      <c r="A49" s="96">
        <v>29</v>
      </c>
      <c r="B49" s="25" t="s">
        <v>64</v>
      </c>
      <c r="C49" s="97" t="s">
        <v>71</v>
      </c>
      <c r="D49" s="98">
        <v>125</v>
      </c>
      <c r="E49" s="109"/>
      <c r="F49" s="109"/>
      <c r="G49" s="110"/>
      <c r="H49" s="110"/>
      <c r="I49" s="110"/>
      <c r="J49" s="10"/>
      <c r="K49" s="11"/>
      <c r="L49" s="12"/>
      <c r="M49" s="12"/>
      <c r="N49" s="12"/>
      <c r="O49" s="10"/>
    </row>
    <row r="50" spans="1:15" s="2" customFormat="1" x14ac:dyDescent="0.3">
      <c r="A50" s="96">
        <v>30</v>
      </c>
      <c r="B50" s="25" t="s">
        <v>65</v>
      </c>
      <c r="C50" s="97" t="s">
        <v>40</v>
      </c>
      <c r="D50" s="125">
        <v>1</v>
      </c>
      <c r="E50" s="109"/>
      <c r="F50" s="109"/>
      <c r="G50" s="110"/>
      <c r="H50" s="110"/>
      <c r="I50" s="110"/>
      <c r="J50" s="10"/>
      <c r="K50" s="11"/>
      <c r="L50" s="12"/>
      <c r="M50" s="12"/>
      <c r="N50" s="12"/>
      <c r="O50" s="10"/>
    </row>
    <row r="51" spans="1:15" s="2" customFormat="1" x14ac:dyDescent="0.3">
      <c r="A51" s="96">
        <v>31</v>
      </c>
      <c r="B51" s="25" t="s">
        <v>68</v>
      </c>
      <c r="C51" s="97" t="s">
        <v>12</v>
      </c>
      <c r="D51" s="125">
        <v>1</v>
      </c>
      <c r="E51" s="109"/>
      <c r="F51" s="109"/>
      <c r="G51" s="110"/>
      <c r="H51" s="110"/>
      <c r="I51" s="110"/>
      <c r="J51" s="10"/>
      <c r="K51" s="11"/>
      <c r="L51" s="12"/>
      <c r="M51" s="12"/>
      <c r="N51" s="12"/>
      <c r="O51" s="10"/>
    </row>
    <row r="52" spans="1:15" s="2" customFormat="1" ht="27.6" x14ac:dyDescent="0.3">
      <c r="A52" s="96">
        <v>32</v>
      </c>
      <c r="B52" s="25" t="s">
        <v>69</v>
      </c>
      <c r="C52" s="97" t="s">
        <v>40</v>
      </c>
      <c r="D52" s="125">
        <v>1</v>
      </c>
      <c r="E52" s="109"/>
      <c r="F52" s="109"/>
      <c r="G52" s="110"/>
      <c r="H52" s="110"/>
      <c r="I52" s="110"/>
      <c r="J52" s="10"/>
      <c r="K52" s="11"/>
      <c r="L52" s="12"/>
      <c r="M52" s="12"/>
      <c r="N52" s="12"/>
      <c r="O52" s="10"/>
    </row>
    <row r="53" spans="1:15" s="2" customFormat="1" x14ac:dyDescent="0.3">
      <c r="A53" s="96">
        <v>33</v>
      </c>
      <c r="B53" s="113" t="s">
        <v>70</v>
      </c>
      <c r="C53" s="97" t="s">
        <v>11</v>
      </c>
      <c r="D53" s="98">
        <v>125</v>
      </c>
      <c r="E53" s="109"/>
      <c r="F53" s="109"/>
      <c r="G53" s="110"/>
      <c r="H53" s="110"/>
      <c r="I53" s="110"/>
      <c r="J53" s="10"/>
      <c r="K53" s="11"/>
      <c r="L53" s="12"/>
      <c r="M53" s="12"/>
      <c r="N53" s="12"/>
      <c r="O53" s="10"/>
    </row>
    <row r="54" spans="1:15" s="2" customFormat="1" ht="41.4" x14ac:dyDescent="0.3">
      <c r="A54" s="103"/>
      <c r="B54" s="114" t="s">
        <v>31</v>
      </c>
      <c r="C54" s="105"/>
      <c r="D54" s="106"/>
      <c r="E54" s="106"/>
      <c r="F54" s="106"/>
      <c r="G54" s="106"/>
      <c r="H54" s="107"/>
      <c r="I54" s="106"/>
      <c r="J54" s="33"/>
      <c r="K54" s="34"/>
      <c r="L54" s="35"/>
      <c r="M54" s="35"/>
      <c r="N54" s="35"/>
      <c r="O54" s="33"/>
    </row>
    <row r="55" spans="1:15" s="2" customFormat="1" ht="27.6" x14ac:dyDescent="0.3">
      <c r="A55" s="96"/>
      <c r="B55" s="115" t="s">
        <v>32</v>
      </c>
      <c r="C55" s="97"/>
      <c r="D55" s="108"/>
      <c r="E55" s="98"/>
      <c r="F55" s="98"/>
      <c r="G55" s="98"/>
      <c r="H55" s="116"/>
      <c r="I55" s="98"/>
      <c r="J55" s="10"/>
      <c r="K55" s="11"/>
      <c r="L55" s="12"/>
      <c r="M55" s="12"/>
      <c r="N55" s="12"/>
      <c r="O55" s="10"/>
    </row>
    <row r="56" spans="1:15" s="2" customFormat="1" ht="27.6" x14ac:dyDescent="0.3">
      <c r="A56" s="96"/>
      <c r="B56" s="115" t="s">
        <v>53</v>
      </c>
      <c r="C56" s="97"/>
      <c r="D56" s="108"/>
      <c r="E56" s="98"/>
      <c r="F56" s="98"/>
      <c r="G56" s="98"/>
      <c r="H56" s="116"/>
      <c r="I56" s="98"/>
      <c r="J56" s="10"/>
      <c r="K56" s="11"/>
      <c r="L56" s="12"/>
      <c r="M56" s="12"/>
      <c r="N56" s="12"/>
      <c r="O56" s="10"/>
    </row>
    <row r="57" spans="1:15" s="2" customFormat="1" ht="27.6" x14ac:dyDescent="0.3">
      <c r="A57" s="96">
        <v>34</v>
      </c>
      <c r="B57" s="25" t="s">
        <v>123</v>
      </c>
      <c r="C57" s="117" t="s">
        <v>20</v>
      </c>
      <c r="D57" s="118">
        <f>D26</f>
        <v>76</v>
      </c>
      <c r="E57" s="109"/>
      <c r="F57" s="109"/>
      <c r="G57" s="110"/>
      <c r="H57" s="110"/>
      <c r="I57" s="110"/>
      <c r="J57" s="10"/>
      <c r="K57" s="11"/>
      <c r="L57" s="12"/>
      <c r="M57" s="12"/>
      <c r="N57" s="12"/>
      <c r="O57" s="10"/>
    </row>
    <row r="58" spans="1:15" s="2" customFormat="1" ht="27.6" x14ac:dyDescent="0.3">
      <c r="A58" s="96">
        <v>35</v>
      </c>
      <c r="B58" s="25" t="s">
        <v>124</v>
      </c>
      <c r="C58" s="117" t="s">
        <v>20</v>
      </c>
      <c r="D58" s="118">
        <v>54</v>
      </c>
      <c r="E58" s="109"/>
      <c r="F58" s="109"/>
      <c r="G58" s="110"/>
      <c r="H58" s="110"/>
      <c r="I58" s="110"/>
      <c r="J58" s="10"/>
      <c r="K58" s="11"/>
      <c r="L58" s="12"/>
      <c r="M58" s="12"/>
      <c r="N58" s="12"/>
      <c r="O58" s="10"/>
    </row>
    <row r="59" spans="1:15" s="2" customFormat="1" ht="31.2" x14ac:dyDescent="0.3">
      <c r="A59" s="96">
        <v>36</v>
      </c>
      <c r="B59" s="25" t="s">
        <v>125</v>
      </c>
      <c r="C59" s="117" t="s">
        <v>20</v>
      </c>
      <c r="D59" s="118">
        <v>54</v>
      </c>
      <c r="E59" s="109"/>
      <c r="F59" s="109"/>
      <c r="G59" s="110"/>
      <c r="H59" s="110"/>
      <c r="I59" s="110"/>
      <c r="J59" s="10"/>
      <c r="K59" s="11"/>
      <c r="L59" s="12"/>
      <c r="M59" s="12"/>
      <c r="N59" s="12"/>
      <c r="O59" s="10"/>
    </row>
    <row r="60" spans="1:15" s="2" customFormat="1" ht="31.2" x14ac:dyDescent="0.3">
      <c r="A60" s="96">
        <v>37</v>
      </c>
      <c r="B60" s="25" t="s">
        <v>126</v>
      </c>
      <c r="C60" s="117" t="s">
        <v>20</v>
      </c>
      <c r="D60" s="118">
        <v>54</v>
      </c>
      <c r="E60" s="109"/>
      <c r="F60" s="109"/>
      <c r="G60" s="110"/>
      <c r="H60" s="110"/>
      <c r="I60" s="110"/>
      <c r="J60" s="10"/>
      <c r="K60" s="11"/>
      <c r="L60" s="12"/>
      <c r="M60" s="12"/>
      <c r="N60" s="12"/>
      <c r="O60" s="10"/>
    </row>
    <row r="61" spans="1:15" s="2" customFormat="1" ht="27.6" x14ac:dyDescent="0.3">
      <c r="A61" s="96">
        <v>38</v>
      </c>
      <c r="B61" s="25" t="s">
        <v>52</v>
      </c>
      <c r="C61" s="117" t="s">
        <v>20</v>
      </c>
      <c r="D61" s="118">
        <v>54</v>
      </c>
      <c r="E61" s="109"/>
      <c r="F61" s="109"/>
      <c r="G61" s="110"/>
      <c r="H61" s="110"/>
      <c r="I61" s="110"/>
      <c r="J61" s="10"/>
      <c r="K61" s="11"/>
      <c r="L61" s="12"/>
      <c r="M61" s="12"/>
      <c r="N61" s="12"/>
      <c r="O61" s="10"/>
    </row>
    <row r="62" spans="1:15" s="2" customFormat="1" x14ac:dyDescent="0.3">
      <c r="A62" s="96"/>
      <c r="B62" s="24" t="s">
        <v>54</v>
      </c>
      <c r="C62" s="117"/>
      <c r="D62" s="118"/>
      <c r="E62" s="109"/>
      <c r="F62" s="109"/>
      <c r="G62" s="110"/>
      <c r="H62" s="110"/>
      <c r="I62" s="110"/>
      <c r="J62" s="10"/>
      <c r="K62" s="11"/>
      <c r="L62" s="12"/>
      <c r="M62" s="12"/>
      <c r="N62" s="12"/>
      <c r="O62" s="10"/>
    </row>
    <row r="63" spans="1:15" s="2" customFormat="1" ht="27.6" x14ac:dyDescent="0.3">
      <c r="A63" s="96">
        <v>39</v>
      </c>
      <c r="B63" s="25" t="s">
        <v>55</v>
      </c>
      <c r="C63" s="117" t="s">
        <v>20</v>
      </c>
      <c r="D63" s="118">
        <v>24</v>
      </c>
      <c r="E63" s="109"/>
      <c r="F63" s="109"/>
      <c r="G63" s="110"/>
      <c r="H63" s="110"/>
      <c r="I63" s="110"/>
      <c r="J63" s="10"/>
      <c r="K63" s="11"/>
      <c r="L63" s="12"/>
      <c r="M63" s="12"/>
      <c r="N63" s="12"/>
      <c r="O63" s="10"/>
    </row>
    <row r="64" spans="1:15" s="2" customFormat="1" ht="29.4" x14ac:dyDescent="0.3">
      <c r="A64" s="96">
        <v>40</v>
      </c>
      <c r="B64" s="25" t="s">
        <v>127</v>
      </c>
      <c r="C64" s="117" t="s">
        <v>20</v>
      </c>
      <c r="D64" s="118">
        <v>12</v>
      </c>
      <c r="E64" s="109"/>
      <c r="F64" s="109"/>
      <c r="G64" s="110"/>
      <c r="H64" s="110"/>
      <c r="I64" s="110"/>
      <c r="J64" s="10"/>
      <c r="K64" s="11"/>
      <c r="L64" s="12"/>
      <c r="M64" s="12"/>
      <c r="N64" s="12"/>
      <c r="O64" s="10"/>
    </row>
    <row r="65" spans="1:15" s="2" customFormat="1" ht="27.6" x14ac:dyDescent="0.3">
      <c r="A65" s="96">
        <v>41</v>
      </c>
      <c r="B65" s="25" t="s">
        <v>56</v>
      </c>
      <c r="C65" s="117" t="s">
        <v>20</v>
      </c>
      <c r="D65" s="118">
        <v>12</v>
      </c>
      <c r="E65" s="109"/>
      <c r="F65" s="109"/>
      <c r="G65" s="110"/>
      <c r="H65" s="110"/>
      <c r="I65" s="110"/>
      <c r="J65" s="10"/>
      <c r="K65" s="11"/>
      <c r="L65" s="12"/>
      <c r="M65" s="12"/>
      <c r="N65" s="12"/>
      <c r="O65" s="10"/>
    </row>
    <row r="66" spans="1:15" s="2" customFormat="1" ht="27.6" x14ac:dyDescent="0.3">
      <c r="A66" s="96">
        <v>42</v>
      </c>
      <c r="B66" s="25" t="s">
        <v>57</v>
      </c>
      <c r="C66" s="117" t="s">
        <v>20</v>
      </c>
      <c r="D66" s="118">
        <v>12</v>
      </c>
      <c r="E66" s="109"/>
      <c r="F66" s="109"/>
      <c r="G66" s="110"/>
      <c r="H66" s="110"/>
      <c r="I66" s="110"/>
      <c r="J66" s="10"/>
      <c r="K66" s="11"/>
      <c r="L66" s="12"/>
      <c r="M66" s="12"/>
      <c r="N66" s="12"/>
      <c r="O66" s="10"/>
    </row>
    <row r="67" spans="1:15" s="2" customFormat="1" ht="27.6" x14ac:dyDescent="0.3">
      <c r="A67" s="96">
        <v>43</v>
      </c>
      <c r="B67" s="25" t="s">
        <v>58</v>
      </c>
      <c r="C67" s="117" t="s">
        <v>20</v>
      </c>
      <c r="D67" s="118">
        <f>D28</f>
        <v>750</v>
      </c>
      <c r="E67" s="109"/>
      <c r="F67" s="109"/>
      <c r="G67" s="110"/>
      <c r="H67" s="110"/>
      <c r="I67" s="110"/>
      <c r="J67" s="10"/>
      <c r="K67" s="11"/>
      <c r="L67" s="12"/>
      <c r="M67" s="12"/>
      <c r="N67" s="12"/>
      <c r="O67" s="10"/>
    </row>
    <row r="68" spans="1:15" s="2" customFormat="1" ht="27.6" x14ac:dyDescent="0.3">
      <c r="A68" s="96">
        <v>44</v>
      </c>
      <c r="B68" s="25" t="s">
        <v>33</v>
      </c>
      <c r="C68" s="117" t="s">
        <v>16</v>
      </c>
      <c r="D68" s="126">
        <v>1</v>
      </c>
      <c r="E68" s="109"/>
      <c r="F68" s="109"/>
      <c r="G68" s="110"/>
      <c r="H68" s="110"/>
      <c r="I68" s="110"/>
      <c r="J68" s="10"/>
      <c r="K68" s="11"/>
      <c r="L68" s="12"/>
      <c r="M68" s="12"/>
      <c r="N68" s="12"/>
      <c r="O68" s="10"/>
    </row>
    <row r="69" spans="1:15" s="2" customFormat="1" ht="27.6" x14ac:dyDescent="0.3">
      <c r="A69" s="96"/>
      <c r="B69" s="115" t="s">
        <v>34</v>
      </c>
      <c r="C69" s="117"/>
      <c r="D69" s="118"/>
      <c r="E69" s="109"/>
      <c r="F69" s="109"/>
      <c r="G69" s="110"/>
      <c r="H69" s="110"/>
      <c r="I69" s="110"/>
      <c r="J69" s="10"/>
      <c r="K69" s="11"/>
      <c r="L69" s="12"/>
      <c r="M69" s="12"/>
      <c r="N69" s="12"/>
      <c r="O69" s="10"/>
    </row>
    <row r="70" spans="1:15" s="2" customFormat="1" ht="55.2" x14ac:dyDescent="0.3">
      <c r="A70" s="96">
        <v>45</v>
      </c>
      <c r="B70" s="25" t="s">
        <v>35</v>
      </c>
      <c r="C70" s="117" t="s">
        <v>20</v>
      </c>
      <c r="D70" s="118">
        <v>126</v>
      </c>
      <c r="E70" s="109"/>
      <c r="F70" s="109"/>
      <c r="G70" s="110"/>
      <c r="H70" s="110"/>
      <c r="I70" s="110"/>
      <c r="J70" s="10"/>
      <c r="K70" s="11"/>
      <c r="L70" s="12"/>
      <c r="M70" s="12"/>
      <c r="N70" s="12"/>
      <c r="O70" s="10"/>
    </row>
    <row r="71" spans="1:15" s="2" customFormat="1" x14ac:dyDescent="0.3">
      <c r="A71" s="96"/>
      <c r="B71" s="115" t="s">
        <v>36</v>
      </c>
      <c r="C71" s="117"/>
      <c r="D71" s="118"/>
      <c r="E71" s="109"/>
      <c r="F71" s="109"/>
      <c r="G71" s="110"/>
      <c r="H71" s="110"/>
      <c r="I71" s="110"/>
      <c r="J71" s="10"/>
      <c r="K71" s="11"/>
      <c r="L71" s="12"/>
      <c r="M71" s="12"/>
      <c r="N71" s="12"/>
      <c r="O71" s="10"/>
    </row>
    <row r="72" spans="1:15" s="2" customFormat="1" ht="69" x14ac:dyDescent="0.3">
      <c r="A72" s="96">
        <v>46</v>
      </c>
      <c r="B72" s="25" t="s">
        <v>37</v>
      </c>
      <c r="C72" s="117" t="s">
        <v>11</v>
      </c>
      <c r="D72" s="118">
        <v>14</v>
      </c>
      <c r="E72" s="109"/>
      <c r="F72" s="109"/>
      <c r="G72" s="110"/>
      <c r="H72" s="110"/>
      <c r="I72" s="110"/>
      <c r="J72" s="10"/>
      <c r="K72" s="11"/>
      <c r="L72" s="12"/>
      <c r="M72" s="12"/>
      <c r="N72" s="12"/>
      <c r="O72" s="10"/>
    </row>
    <row r="73" spans="1:15" s="2" customFormat="1" x14ac:dyDescent="0.3">
      <c r="A73" s="96">
        <v>47</v>
      </c>
      <c r="B73" s="25" t="s">
        <v>38</v>
      </c>
      <c r="C73" s="117" t="s">
        <v>17</v>
      </c>
      <c r="D73" s="126">
        <v>1</v>
      </c>
      <c r="E73" s="109"/>
      <c r="F73" s="109"/>
      <c r="G73" s="110"/>
      <c r="H73" s="110"/>
      <c r="I73" s="110"/>
      <c r="J73" s="10"/>
      <c r="K73" s="11"/>
      <c r="L73" s="12"/>
      <c r="M73" s="12"/>
      <c r="N73" s="12"/>
      <c r="O73" s="10"/>
    </row>
    <row r="74" spans="1:15" s="2" customFormat="1" ht="21" customHeight="1" thickBot="1" x14ac:dyDescent="0.35">
      <c r="A74" s="161" t="s">
        <v>30</v>
      </c>
      <c r="B74" s="162"/>
      <c r="C74" s="162"/>
      <c r="D74" s="162"/>
      <c r="E74" s="162"/>
      <c r="F74" s="162"/>
      <c r="G74" s="162"/>
      <c r="H74" s="162"/>
      <c r="I74" s="162"/>
      <c r="J74" s="163"/>
      <c r="K74" s="28">
        <f t="shared" ref="K74:M74" si="0">SUM(K20:K73)</f>
        <v>0</v>
      </c>
      <c r="L74" s="28">
        <f t="shared" si="0"/>
        <v>0</v>
      </c>
      <c r="M74" s="28">
        <f t="shared" si="0"/>
        <v>0</v>
      </c>
      <c r="N74" s="28">
        <f>SUM(N20:N73)</f>
        <v>0</v>
      </c>
      <c r="O74" s="29">
        <f>N74+M74+L74</f>
        <v>0</v>
      </c>
    </row>
    <row r="76" spans="1:15" ht="61.5" customHeight="1" x14ac:dyDescent="0.3">
      <c r="A76" s="168" t="s">
        <v>97</v>
      </c>
      <c r="B76" s="168"/>
      <c r="C76" s="168"/>
      <c r="D76" s="168"/>
      <c r="E76" s="168"/>
      <c r="F76" s="168"/>
      <c r="G76" s="168"/>
      <c r="H76" s="168"/>
      <c r="I76" s="168"/>
      <c r="J76" s="168"/>
      <c r="K76" s="168"/>
      <c r="L76" s="168"/>
      <c r="M76" s="168"/>
      <c r="N76" s="168"/>
      <c r="O76" s="168"/>
    </row>
    <row r="78" spans="1:15" x14ac:dyDescent="0.3">
      <c r="A78" s="1" t="s">
        <v>90</v>
      </c>
    </row>
    <row r="79" spans="1:15" x14ac:dyDescent="0.3">
      <c r="C79" s="1" t="s">
        <v>91</v>
      </c>
    </row>
    <row r="81" spans="1:16" x14ac:dyDescent="0.3">
      <c r="A81" s="1" t="s">
        <v>96</v>
      </c>
    </row>
    <row r="83" spans="1:16" x14ac:dyDescent="0.3">
      <c r="A83" s="1" t="s">
        <v>92</v>
      </c>
    </row>
    <row r="84" spans="1:16" x14ac:dyDescent="0.3">
      <c r="C84" s="1" t="s">
        <v>91</v>
      </c>
    </row>
    <row r="85" spans="1:16" ht="136.19999999999999" customHeight="1" x14ac:dyDescent="0.3">
      <c r="A85" s="159" t="s">
        <v>128</v>
      </c>
      <c r="B85" s="160"/>
      <c r="C85" s="160"/>
      <c r="D85" s="160"/>
      <c r="E85" s="160"/>
      <c r="F85" s="160"/>
      <c r="G85" s="160"/>
      <c r="H85" s="160"/>
      <c r="I85" s="160"/>
      <c r="J85" s="160"/>
      <c r="K85" s="160"/>
      <c r="L85" s="160"/>
      <c r="M85" s="160"/>
      <c r="N85" s="160"/>
      <c r="O85" s="160"/>
      <c r="P85" s="160"/>
    </row>
  </sheetData>
  <mergeCells count="16">
    <mergeCell ref="A85:P85"/>
    <mergeCell ref="A74:J74"/>
    <mergeCell ref="B2:P2"/>
    <mergeCell ref="B3:P3"/>
    <mergeCell ref="B4:P4"/>
    <mergeCell ref="J8:K8"/>
    <mergeCell ref="A76:O76"/>
    <mergeCell ref="L15:O15"/>
    <mergeCell ref="K15:K17"/>
    <mergeCell ref="F16:F17"/>
    <mergeCell ref="A15:A17"/>
    <mergeCell ref="B15:B17"/>
    <mergeCell ref="C15:C17"/>
    <mergeCell ref="D15:D17"/>
    <mergeCell ref="E16:E17"/>
    <mergeCell ref="E15:J15"/>
  </mergeCells>
  <printOptions horizontalCentered="1"/>
  <pageMargins left="0.39370078740157483" right="0.39370078740157483" top="0.73" bottom="0.35" header="0.27559055118110237" footer="0.15748031496062992"/>
  <pageSetup paperSize="9" scale="55" fitToHeight="0" orientation="landscape" blackAndWhite="1" r:id="rId1"/>
  <headerFooter>
    <oddHeader>&amp;R&amp;"Times New Roman,Regular"&amp;10&amp;P / &amp;N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48102339-0A15-4A99-B607-BD637A904F0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4</vt:i4>
      </vt:variant>
    </vt:vector>
  </HeadingPairs>
  <TitlesOfParts>
    <vt:vector size="7" baseType="lpstr">
      <vt:lpstr>Būvniecības koptāme</vt:lpstr>
      <vt:lpstr>Kopsavilkums</vt:lpstr>
      <vt:lpstr>LOK 1</vt:lpstr>
      <vt:lpstr>'Būvniecības koptāme'!Drukas_apgabals</vt:lpstr>
      <vt:lpstr>Kopsavilkums!Drukas_apgabals</vt:lpstr>
      <vt:lpstr>'LOK 1'!Drukas_apgabals</vt:lpstr>
      <vt:lpstr>'LOK 1'!Drukāt_virsrakstus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Viktorija Kobceva</dc:creator>
  <cp:lastModifiedBy>Arnis Kalekaurs</cp:lastModifiedBy>
  <cp:lastPrinted>2024-11-07T19:14:36Z</cp:lastPrinted>
  <dcterms:created xsi:type="dcterms:W3CDTF">2017-07-20T12:27:50Z</dcterms:created>
  <dcterms:modified xsi:type="dcterms:W3CDTF">2024-11-21T08:52:10Z</dcterms:modified>
</cp:coreProperties>
</file>