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66925"/>
  <mc:AlternateContent xmlns:mc="http://schemas.openxmlformats.org/markup-compatibility/2006">
    <mc:Choice Requires="x15">
      <x15ac:absPath xmlns:x15ac="http://schemas.microsoft.com/office/spreadsheetml/2010/11/ac" url="G:\PersonInfo\IVD\IEPIRKUMI\ATKLATI_KONKURSI\2024\RŪ-2024_246 Kanalizācijas sūkņu piegāde (IF)\NOLIKUMS_SPSIL\"/>
    </mc:Choice>
  </mc:AlternateContent>
  <xr:revisionPtr revIDLastSave="0" documentId="13_ncr:1_{7FE5A1A2-A91F-420E-805C-159FD1C7B1AC}" xr6:coauthVersionLast="47" xr6:coauthVersionMax="47" xr10:uidLastSave="{00000000-0000-0000-0000-000000000000}"/>
  <bookViews>
    <workbookView xWindow="-120" yWindow="-120" windowWidth="29040" windowHeight="17640" activeTab="1" xr2:uid="{1E4C18F0-4D98-4E36-ADA9-9E60CAB3A103}"/>
  </bookViews>
  <sheets>
    <sheet name="1.daļa" sheetId="7" r:id="rId1"/>
    <sheet name="2.daļa" sheetId="8"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9" i="8" l="1"/>
  <c r="G18" i="8"/>
  <c r="G17" i="8"/>
  <c r="C49" i="7"/>
  <c r="C48" i="7"/>
  <c r="C47" i="7"/>
  <c r="C46" i="7"/>
  <c r="C45" i="7"/>
  <c r="G17" i="7"/>
  <c r="H38" i="7"/>
  <c r="G38" i="7"/>
  <c r="F38" i="7"/>
  <c r="E38" i="7"/>
  <c r="D38" i="7"/>
  <c r="H39" i="7"/>
  <c r="G39" i="7"/>
  <c r="F39" i="7"/>
  <c r="E39" i="7"/>
  <c r="D39" i="7"/>
  <c r="H33" i="7"/>
  <c r="G33" i="7"/>
  <c r="F33" i="7"/>
  <c r="E33" i="7"/>
  <c r="D33" i="7"/>
  <c r="G21" i="7"/>
  <c r="G20" i="7"/>
  <c r="G19" i="7"/>
  <c r="G18" i="7"/>
  <c r="G16" i="7" s="1"/>
  <c r="G16" i="8"/>
  <c r="F45" i="8"/>
  <c r="F44" i="8"/>
  <c r="F43" i="8"/>
  <c r="F42" i="8"/>
  <c r="G35" i="8"/>
  <c r="G37" i="8" s="1"/>
  <c r="F35" i="8"/>
  <c r="E35" i="8"/>
  <c r="D35" i="8"/>
  <c r="F49" i="7"/>
  <c r="F48" i="7"/>
  <c r="F47" i="7"/>
  <c r="F46" i="7"/>
  <c r="F45" i="7"/>
  <c r="D24" i="8"/>
  <c r="G24" i="8" s="1"/>
  <c r="D23" i="8"/>
  <c r="G23" i="8" s="1"/>
  <c r="D22" i="8"/>
  <c r="G22" i="8" s="1"/>
  <c r="D21" i="8"/>
  <c r="G21" i="8" s="1"/>
  <c r="D27" i="7"/>
  <c r="G27" i="7" s="1"/>
  <c r="D26" i="7"/>
  <c r="G26" i="7" s="1"/>
  <c r="D25" i="7"/>
  <c r="G25" i="7" s="1"/>
  <c r="D24" i="7"/>
  <c r="G24" i="7" s="1"/>
  <c r="D23" i="7"/>
  <c r="G23" i="7" s="1"/>
  <c r="G22" i="7" s="1"/>
  <c r="G36" i="8"/>
  <c r="F36" i="8"/>
  <c r="E36" i="8"/>
  <c r="E37" i="8" s="1"/>
  <c r="D36" i="8"/>
  <c r="G30" i="8"/>
  <c r="F30" i="8"/>
  <c r="E30" i="8"/>
  <c r="D30" i="8"/>
  <c r="C27" i="7"/>
  <c r="C26" i="7"/>
  <c r="C25" i="7"/>
  <c r="C24" i="7"/>
  <c r="C23" i="7"/>
  <c r="D37" i="8" l="1"/>
  <c r="F37" i="8"/>
  <c r="G38" i="8"/>
  <c r="G25" i="8" s="1"/>
  <c r="G26" i="8" s="1"/>
  <c r="G20" i="8"/>
  <c r="D40" i="7"/>
  <c r="H41" i="7" s="1"/>
  <c r="G28" i="7" s="1"/>
  <c r="G29" i="7" s="1"/>
  <c r="E40" i="7"/>
  <c r="F40" i="7"/>
  <c r="G40" i="7"/>
  <c r="H40" i="7"/>
  <c r="G15" i="8"/>
  <c r="F44" i="7"/>
  <c r="F41" i="8"/>
</calcChain>
</file>

<file path=xl/sharedStrings.xml><?xml version="1.0" encoding="utf-8"?>
<sst xmlns="http://schemas.openxmlformats.org/spreadsheetml/2006/main" count="172" uniqueCount="53">
  <si>
    <t>Nr.p.k.</t>
  </si>
  <si>
    <t>Nosaukums</t>
  </si>
  <si>
    <t>Summa kopā, EUR bez PVN</t>
  </si>
  <si>
    <t>&lt;…&gt;</t>
  </si>
  <si>
    <t>Vecā sūkņa demontāža, jauna sūkņa uzstādīšana un pieslēgšana, tai skaitā uzstādīšanas aprīkojums (pamati, savienojuma pēdas, vadulas, utt.)</t>
  </si>
  <si>
    <t>Sūkņa tehnisko apkopju izmaksas garantijas periodā*</t>
  </si>
  <si>
    <t>Mērvienība</t>
  </si>
  <si>
    <t>gab</t>
  </si>
  <si>
    <t>kWh/1000m3</t>
  </si>
  <si>
    <t>* Sūkņa tehnisko apkopju izmaksas garantijas periodā:</t>
  </si>
  <si>
    <t>Apkopes</t>
  </si>
  <si>
    <t>Tehniskās apkopes cena, EUR bez PVN</t>
  </si>
  <si>
    <t>Pirmā apkope 1 (vienam) sūknim</t>
  </si>
  <si>
    <t>Otrā apkope 1 (vienam) sūknim</t>
  </si>
  <si>
    <t>Kopā tehnisko apkopju izmaksas 1 (vienam) sūknim, EUR bez PVN:</t>
  </si>
  <si>
    <t>Skaits</t>
  </si>
  <si>
    <t>Kopā tehnisko apkopju izmaksas visiem sūkņiem kopā, EUR bez PVN:</t>
  </si>
  <si>
    <t>Cena par vienību, EUR bez PVN</t>
  </si>
  <si>
    <t>Pavisam kopā, EUR bez PVN</t>
  </si>
  <si>
    <t>Vidējais svērtais iepirkuma daļas sūkņu elektroenerģijas patēriņš</t>
  </si>
  <si>
    <t>Sūkņu veicamā darba īpatsvars (no kopējā pārsūknējamā notekūdeņu daudzuma)</t>
  </si>
  <si>
    <t>Slapjā izpildījuma (iegremdējamie) sūkņi:</t>
  </si>
  <si>
    <t>Sūkņu skaits, gab:</t>
  </si>
  <si>
    <t>Sūkņu veicamā darba īpatsvars (no kopējā pārsūknējamā notekūdeņu daudzuma), %</t>
  </si>
  <si>
    <t>Cena par vienību, EUR bez PVN`</t>
  </si>
  <si>
    <t>3.1.pielikums</t>
  </si>
  <si>
    <t>Finanšu piedāvājuma veidne 1.iepirkuma daļai</t>
  </si>
  <si>
    <t>FINANŠU PIEDĀVĀJUMS</t>
  </si>
  <si>
    <t>&lt;Pretendenta nosaukums un reģistrācijas numurs&gt;</t>
  </si>
  <si>
    <t>&lt;Pretendenta paraksttiesīgās vai pilnvarotās personas vārds, uzvārds, amats&gt;</t>
  </si>
  <si>
    <t>&lt;Paraksts&gt;</t>
  </si>
  <si>
    <t>&lt;Datums, vieta&gt;</t>
  </si>
  <si>
    <t>3.2.pielikums</t>
  </si>
  <si>
    <t>Finanšu piedāvājuma veidne 2.iepirkuma daļai</t>
  </si>
  <si>
    <t>Sausā izpildījuma sūkņi:</t>
  </si>
  <si>
    <t>Ar šo &lt;pretendenta nosaukums, reģ.Nr.&gt;, iesniedzot finanšu piedāvājumu atklātam konkursam “Kanalizācijas sūkņu piegāde” (identifikācijas Nr.RŪ-RŪ-2024/246; turpmāk – atklāts konkurss), &lt;iepirkuma daļas numurs un nosaukums&gt;, piedāvā piegādāt (9) deviņus sausā izpildījuma sūkņus (turpmāk – Prece) par zemāk norādītajām cenām, kas ietver visas izmaksas tādā apmērā, lai pilnībā nodrošinātu līguma izpildi saskaņā ar atklāta konkursa nolikuma noteikumiem, tehnisko specifikāciju, līguma noteikumiem un saistošo normatīvo aktu prasībām, tai skaitā, visas izmaksas, kas saistītas ar Preces piegādi uz atklāta konkursa nolikumā noteikto Pasūtītāja objektu, uzstādīšanu un tehnisko apkopju veikšanu garantijas periodā, garantijas nodrošināšanu, darbinieku algas, transporta izmaksas, nodevas, izņemot pievienotās vērtības nodokli (turpmāk – PVN) un ietver pilnas izmaksas ar visiem riskiem, tai skaitā iespējamo sadārdzinājumu:</t>
  </si>
  <si>
    <t xml:space="preserve">I.Kanalizācijas sūkņu stacija Grostonas iela 7, Rīgā </t>
  </si>
  <si>
    <t xml:space="preserve">II.Kanalizācijas sūkņu stacija Juglas iela 20, Rīgā </t>
  </si>
  <si>
    <t xml:space="preserve">III. Kanalizācijas sūkņu stacija Imantas 15 līnija 10, Rīgā </t>
  </si>
  <si>
    <t>IV.Kanalizācijas sūkņu stacija Skaistkalnes iela 5A, Rīgā</t>
  </si>
  <si>
    <t>1.iepirkuma daļai “Slapjā izpildījuma (iegremdējamo) sūkņu piegāde (10 gab.)”</t>
  </si>
  <si>
    <t>Ar šo &lt;pretendenta nosaukums, reģ.Nr.&gt;, iesniedzot finanšu piedāvājumu atklātam konkursam “Kanalizācijas sūkņu piegāde” (identifikācijas Nr.RŪ-RŪ-2024/246; turpmāk – atklāts konkurss), &lt;iepirkuma daļas numurs un nosaukums&gt;, piedāvā piegādāt 10 slapjā izpildījuma (iegremdējamos)  sūkņus (turpmāk – Prece) par zemāk norādītajām cenām, kas ietver visas izmaksas tādā apmērā, lai pilnībā nodrošinātu līguma izpildi saskaņā ar atklāta konkursa nolikuma noteikumiem, tehnisko specifikāciju, līguma noteikumiem un saistošo normatīvo aktu prasībām, tai skaitā, visas izmaksas, kas saistītas ar Preces piegādi uz atklāta konkursa nolikumā noteikto Pasūtītāja objektu, uzstādīšanu un tehnisko apkopju veikšanu garantijas periodā, garantijas nodrošināšanu, darbinieku algas, transporta izmaksas, nodevas, izņemot pievienotās vērtības nodokli (turpmāk – PVN) un ietver pilnas izmaksas ar visiem riskiem, tai skaitā iespējamo sadārdzinājumu:</t>
  </si>
  <si>
    <t xml:space="preserve">I. Kanalizācijas sūkņu stacija Skanstnieku iela 3A, Rīgā </t>
  </si>
  <si>
    <t>II. Kanalizācijas sūkņu stacija Biķernieku iela 224A, Rīgā</t>
  </si>
  <si>
    <t xml:space="preserve">III. Kanalizācijas sūkņu stacija Nautrēnu iela 14, Rīgā </t>
  </si>
  <si>
    <t xml:space="preserve">IV. Kanalizācijas sūkņu stacija Cēres iela 98, Rīgā </t>
  </si>
  <si>
    <t xml:space="preserve">V. Kanalizācijas sūkņu stacija Tēriņu iela 60 k-1, Rīgā </t>
  </si>
  <si>
    <t>2.iepirkuma daļai “Sausā izpildījuma sūkņu piegāde (9 gab.)”</t>
  </si>
  <si>
    <t>1.tabula</t>
  </si>
  <si>
    <t>2.tabula</t>
  </si>
  <si>
    <t>3.tabula</t>
  </si>
  <si>
    <t>Summa kopā, EUR bez PVN (A):</t>
  </si>
  <si>
    <r>
      <t>Teorētiskās garantētais energopatēriņa patēriņš, kas rodas vienam sūknim pārsūknējot 1000 m</t>
    </r>
    <r>
      <rPr>
        <b/>
        <vertAlign val="superscript"/>
        <sz val="10"/>
        <color theme="1"/>
        <rFont val="Calibri"/>
        <family val="2"/>
        <charset val="186"/>
        <scheme val="minor"/>
      </rPr>
      <t>3</t>
    </r>
    <r>
      <rPr>
        <b/>
        <sz val="10"/>
        <color theme="1"/>
        <rFont val="Calibri"/>
        <family val="2"/>
        <charset val="186"/>
        <scheme val="minor"/>
      </rPr>
      <t>/notekūdeņu (</t>
    </r>
    <r>
      <rPr>
        <b/>
        <sz val="10"/>
        <color rgb="FF000000"/>
        <rFont val="Calibri"/>
        <family val="2"/>
        <charset val="186"/>
        <scheme val="minor"/>
      </rPr>
      <t>pieņemtais aprēķina blīvums 998 kg/m3)</t>
    </r>
    <r>
      <rPr>
        <b/>
        <sz val="10"/>
        <color theme="1"/>
        <rFont val="Calibri"/>
        <family val="2"/>
        <charset val="186"/>
        <scheme val="minor"/>
      </rPr>
      <t xml:space="preserve"> </t>
    </r>
    <r>
      <rPr>
        <b/>
        <sz val="10"/>
        <color rgb="FF000000"/>
        <rFont val="Calibri"/>
        <family val="2"/>
        <charset val="186"/>
        <scheme val="minor"/>
      </rPr>
      <t>pārsūknēšanai darba punktā un fiksētā vides temperatūrā (+5</t>
    </r>
    <r>
      <rPr>
        <b/>
        <vertAlign val="superscript"/>
        <sz val="10"/>
        <color rgb="FF000000"/>
        <rFont val="Calibri"/>
        <family val="2"/>
        <charset val="186"/>
        <scheme val="minor"/>
      </rPr>
      <t>o</t>
    </r>
    <r>
      <rPr>
        <b/>
        <sz val="10"/>
        <color rgb="FF000000"/>
        <rFont val="Calibri"/>
        <family val="2"/>
        <charset val="186"/>
        <scheme val="minor"/>
      </rPr>
      <t>C)</t>
    </r>
    <r>
      <rPr>
        <b/>
        <sz val="10"/>
        <color theme="1"/>
        <rFont val="Calibri"/>
        <family val="2"/>
        <charset val="186"/>
        <scheme val="minor"/>
      </rPr>
      <t xml:space="preserve"> (B):</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</si>
</sst>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00_-;\-* #,##0.0000_-;_-* &quot;-&quot;??_-;_-@_-"/>
    <numFmt numFmtId="165" formatCode="0.0"/>
  </numFmts>
  <fonts count="9" x14ac:knownFonts="1">
    <font>
      <sz val="11"/>
      <color theme="1"/>
      <name val="Calibri"/>
      <family val="2"/>
      <charset val="186"/>
      <scheme val="minor"/>
    </font>
    <font>
      <sz val="11"/>
      <color theme="1"/>
      <name val="Calibri"/>
      <family val="2"/>
      <charset val="186"/>
      <scheme val="minor"/>
    </font>
    <font>
      <sz val="10"/>
      <color theme="1"/>
      <name val="Calibri"/>
      <family val="2"/>
      <charset val="186"/>
      <scheme val="minor"/>
    </font>
    <font>
      <b/>
      <sz val="10"/>
      <color theme="1"/>
      <name val="Calibri"/>
      <family val="2"/>
      <charset val="186"/>
      <scheme val="minor"/>
    </font>
    <font>
      <sz val="10"/>
      <color rgb="FFFF0000"/>
      <name val="Calibri"/>
      <family val="2"/>
      <charset val="186"/>
      <scheme val="minor"/>
    </font>
    <font>
      <b/>
      <vertAlign val="superscript"/>
      <sz val="10"/>
      <color theme="1"/>
      <name val="Calibri"/>
      <family val="2"/>
      <charset val="186"/>
      <scheme val="minor"/>
    </font>
    <font>
      <b/>
      <sz val="10"/>
      <color rgb="FF000000"/>
      <name val="Calibri"/>
      <family val="2"/>
      <charset val="186"/>
      <scheme val="minor"/>
    </font>
    <font>
      <b/>
      <vertAlign val="superscript"/>
      <sz val="10"/>
      <color rgb="FF000000"/>
      <name val="Calibri"/>
      <family val="2"/>
      <charset val="186"/>
      <scheme val="minor"/>
    </font>
    <font>
      <sz val="11"/>
      <color theme="1"/>
      <name val="Calibri"/>
      <family val="2"/>
      <scheme val="minor"/>
    </font>
  </fonts>
  <fills count="5">
    <fill>
      <patternFill patternType="none"/>
    </fill>
    <fill>
      <patternFill patternType="gray125"/>
    </fill>
    <fill>
      <patternFill patternType="solid">
        <fgColor theme="8" tint="0.79998168889431442"/>
        <bgColor indexed="64"/>
      </patternFill>
    </fill>
    <fill>
      <patternFill patternType="solid">
        <fgColor theme="0" tint="-4.9989318521683403E-2"/>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0" tint="-0.24994659260841701"/>
      </bottom>
      <diagonal/>
    </border>
    <border>
      <left style="thin">
        <color indexed="64"/>
      </left>
      <right style="thin">
        <color indexed="64"/>
      </right>
      <top style="thin">
        <color theme="0" tint="-0.24994659260841701"/>
      </top>
      <bottom style="thin">
        <color indexed="64"/>
      </bottom>
      <diagonal/>
    </border>
    <border>
      <left style="thin">
        <color indexed="64"/>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indexed="64"/>
      </top>
      <bottom style="thin">
        <color indexed="64"/>
      </bottom>
      <diagonal/>
    </border>
    <border>
      <left style="thin">
        <color theme="0" tint="-0.24994659260841701"/>
      </left>
      <right style="thin">
        <color theme="0" tint="-0.24994659260841701"/>
      </right>
      <top style="thin">
        <color indexed="64"/>
      </top>
      <bottom style="thin">
        <color indexed="64"/>
      </bottom>
      <diagonal/>
    </border>
    <border>
      <left style="thin">
        <color theme="0" tint="-0.24994659260841701"/>
      </left>
      <right style="thin">
        <color indexed="64"/>
      </right>
      <top style="thin">
        <color indexed="64"/>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8" fillId="0" borderId="0"/>
  </cellStyleXfs>
  <cellXfs count="91">
    <xf numFmtId="0" fontId="0" fillId="0" borderId="0" xfId="0"/>
    <xf numFmtId="0" fontId="2" fillId="0" borderId="0" xfId="0" applyFont="1"/>
    <xf numFmtId="0" fontId="2" fillId="0" borderId="3" xfId="0" applyFont="1" applyBorder="1"/>
    <xf numFmtId="0" fontId="3" fillId="0" borderId="0" xfId="0" applyFont="1"/>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Fill="1"/>
    <xf numFmtId="0" fontId="2" fillId="0" borderId="0" xfId="0" applyFont="1" applyAlignment="1">
      <alignment horizontal="center"/>
    </xf>
    <xf numFmtId="0" fontId="2" fillId="0" borderId="2" xfId="0" applyFont="1" applyBorder="1" applyAlignment="1">
      <alignment horizontal="center" vertical="center"/>
    </xf>
    <xf numFmtId="0" fontId="2" fillId="0" borderId="0" xfId="0" applyFont="1" applyAlignment="1">
      <alignment horizontal="center" vertical="center"/>
    </xf>
    <xf numFmtId="0" fontId="3" fillId="2" borderId="1" xfId="0" applyFont="1" applyFill="1" applyBorder="1" applyAlignment="1">
      <alignment horizontal="center" vertical="center" wrapText="1"/>
    </xf>
    <xf numFmtId="0" fontId="3" fillId="0" borderId="0" xfId="0" applyFont="1" applyAlignment="1">
      <alignment horizontal="right"/>
    </xf>
    <xf numFmtId="43" fontId="3" fillId="0" borderId="0" xfId="1" applyFont="1" applyBorder="1"/>
    <xf numFmtId="0" fontId="3" fillId="3" borderId="1" xfId="0" applyFont="1" applyFill="1" applyBorder="1" applyAlignment="1">
      <alignment horizontal="center" vertical="center" wrapText="1"/>
    </xf>
    <xf numFmtId="0" fontId="3" fillId="3" borderId="2" xfId="0" applyFont="1" applyFill="1" applyBorder="1" applyAlignment="1">
      <alignment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43" fontId="3" fillId="3" borderId="1" xfId="1" applyFont="1" applyFill="1" applyBorder="1" applyAlignment="1">
      <alignment horizontal="center" vertical="center" wrapText="1"/>
    </xf>
    <xf numFmtId="0" fontId="3" fillId="3" borderId="2" xfId="0" applyFont="1" applyFill="1" applyBorder="1" applyAlignment="1">
      <alignment horizontal="left" vertical="center" wrapText="1"/>
    </xf>
    <xf numFmtId="0" fontId="2" fillId="0" borderId="5" xfId="0" applyFont="1" applyBorder="1" applyAlignment="1">
      <alignment horizontal="left" vertical="center" wrapText="1" indent="2"/>
    </xf>
    <xf numFmtId="0" fontId="2" fillId="0" borderId="7" xfId="0" applyFont="1" applyBorder="1" applyAlignment="1">
      <alignment horizontal="left" vertical="center" wrapText="1" indent="2"/>
    </xf>
    <xf numFmtId="0" fontId="2" fillId="0" borderId="6" xfId="0" applyFont="1" applyBorder="1" applyAlignment="1">
      <alignment horizontal="left" vertical="center" wrapText="1" indent="2"/>
    </xf>
    <xf numFmtId="0" fontId="2" fillId="0" borderId="0" xfId="0" applyFont="1" applyAlignment="1">
      <alignment horizontal="right"/>
    </xf>
    <xf numFmtId="43" fontId="3" fillId="3" borderId="1" xfId="1" applyFont="1" applyFill="1" applyBorder="1"/>
    <xf numFmtId="0" fontId="2" fillId="0" borderId="5" xfId="0" applyFont="1" applyFill="1" applyBorder="1" applyAlignment="1">
      <alignment vertical="center" wrapText="1"/>
    </xf>
    <xf numFmtId="0" fontId="2" fillId="0" borderId="7" xfId="0" applyFont="1" applyFill="1" applyBorder="1" applyAlignment="1">
      <alignment vertical="center" wrapText="1"/>
    </xf>
    <xf numFmtId="0" fontId="2" fillId="0" borderId="6" xfId="0" applyFont="1" applyFill="1" applyBorder="1" applyAlignment="1">
      <alignment vertical="center" wrapText="1"/>
    </xf>
    <xf numFmtId="0" fontId="2" fillId="2" borderId="8" xfId="0" applyFont="1" applyFill="1" applyBorder="1" applyAlignment="1">
      <alignment horizontal="center" wrapText="1"/>
    </xf>
    <xf numFmtId="0" fontId="2" fillId="2" borderId="9" xfId="0" applyFont="1" applyFill="1" applyBorder="1" applyAlignment="1">
      <alignment horizontal="center" wrapText="1"/>
    </xf>
    <xf numFmtId="0" fontId="2" fillId="2" borderId="10" xfId="0" applyFont="1" applyFill="1" applyBorder="1" applyAlignment="1">
      <alignment horizont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9" fontId="3" fillId="3" borderId="3" xfId="2" applyFont="1" applyFill="1" applyBorder="1" applyAlignment="1">
      <alignment horizontal="center" vertical="center"/>
    </xf>
    <xf numFmtId="164" fontId="3" fillId="3" borderId="4" xfId="0" applyNumberFormat="1" applyFont="1" applyFill="1" applyBorder="1" applyAlignment="1">
      <alignment horizontal="center" vertical="center" wrapText="1"/>
    </xf>
    <xf numFmtId="0" fontId="4" fillId="0" borderId="0" xfId="0" applyFont="1" applyAlignment="1">
      <alignment horizontal="left" vertical="center" wrapText="1"/>
    </xf>
    <xf numFmtId="1" fontId="2" fillId="0" borderId="0" xfId="0" applyNumberFormat="1" applyFont="1"/>
    <xf numFmtId="43" fontId="2" fillId="0" borderId="0" xfId="1" applyFont="1"/>
    <xf numFmtId="0" fontId="4" fillId="0" borderId="0" xfId="0" applyFont="1" applyFill="1" applyAlignment="1">
      <alignment horizontal="left" vertical="center" wrapText="1"/>
    </xf>
    <xf numFmtId="43" fontId="2" fillId="0" borderId="0" xfId="1" applyFont="1" applyFill="1"/>
    <xf numFmtId="1" fontId="2" fillId="0" borderId="0" xfId="0" applyNumberFormat="1" applyFont="1" applyFill="1"/>
    <xf numFmtId="165" fontId="0" fillId="0" borderId="0" xfId="0" applyNumberFormat="1" applyFill="1" applyBorder="1"/>
    <xf numFmtId="0" fontId="4" fillId="0" borderId="0" xfId="0" applyFont="1" applyAlignment="1">
      <alignment vertical="center" wrapText="1"/>
    </xf>
    <xf numFmtId="0" fontId="2" fillId="0" borderId="0" xfId="0" applyFont="1" applyAlignment="1">
      <alignment horizontal="centerContinuous"/>
    </xf>
    <xf numFmtId="0" fontId="3" fillId="0" borderId="0" xfId="0" applyFont="1" applyAlignment="1">
      <alignment horizontal="centerContinuous"/>
    </xf>
    <xf numFmtId="0" fontId="2" fillId="0" borderId="0" xfId="0" applyFont="1" applyAlignment="1">
      <alignment horizontal="left"/>
    </xf>
    <xf numFmtId="164" fontId="2" fillId="0" borderId="5" xfId="1" applyNumberFormat="1" applyFont="1" applyBorder="1" applyAlignment="1">
      <alignment horizontal="right"/>
    </xf>
    <xf numFmtId="164" fontId="2" fillId="0" borderId="7" xfId="1" applyNumberFormat="1" applyFont="1" applyBorder="1" applyAlignment="1">
      <alignment horizontal="right"/>
    </xf>
    <xf numFmtId="164" fontId="2" fillId="0" borderId="6" xfId="1" applyNumberFormat="1" applyFont="1" applyBorder="1" applyAlignment="1">
      <alignment horizontal="right"/>
    </xf>
    <xf numFmtId="43" fontId="3" fillId="0" borderId="8" xfId="1" applyFont="1" applyBorder="1" applyAlignment="1">
      <alignment horizontal="center" vertical="center" wrapText="1"/>
    </xf>
    <xf numFmtId="43" fontId="3" fillId="0" borderId="9" xfId="1" applyFont="1" applyBorder="1" applyAlignment="1">
      <alignment horizontal="center" vertical="center" wrapText="1"/>
    </xf>
    <xf numFmtId="43" fontId="3" fillId="0" borderId="10" xfId="1" applyFont="1" applyBorder="1" applyAlignment="1">
      <alignment horizontal="center" vertical="center" wrapText="1"/>
    </xf>
    <xf numFmtId="43" fontId="2" fillId="0" borderId="11" xfId="1" applyFont="1" applyBorder="1" applyAlignment="1">
      <alignment horizontal="center" vertical="center" wrapText="1"/>
    </xf>
    <xf numFmtId="43" fontId="2" fillId="0" borderId="12" xfId="1" applyFont="1" applyBorder="1" applyAlignment="1">
      <alignment horizontal="center" vertical="center" wrapText="1"/>
    </xf>
    <xf numFmtId="43" fontId="2" fillId="0" borderId="13" xfId="1" applyFont="1" applyBorder="1" applyAlignment="1">
      <alignment horizontal="center" vertical="center" wrapText="1"/>
    </xf>
    <xf numFmtId="43" fontId="2" fillId="0" borderId="14" xfId="1" applyFont="1" applyBorder="1" applyAlignment="1">
      <alignment horizontal="center" vertical="center" wrapText="1"/>
    </xf>
    <xf numFmtId="43" fontId="2" fillId="0" borderId="15" xfId="1" applyFont="1" applyBorder="1" applyAlignment="1">
      <alignment horizontal="center" vertical="center" wrapText="1"/>
    </xf>
    <xf numFmtId="43" fontId="2" fillId="0" borderId="16" xfId="1" applyFont="1" applyBorder="1" applyAlignment="1">
      <alignment horizontal="center" vertical="center" wrapText="1"/>
    </xf>
    <xf numFmtId="43" fontId="2" fillId="0" borderId="17" xfId="1" applyFont="1" applyBorder="1" applyAlignment="1">
      <alignment horizontal="center" vertical="center" wrapText="1"/>
    </xf>
    <xf numFmtId="43" fontId="2" fillId="0" borderId="18" xfId="1" applyFont="1" applyBorder="1" applyAlignment="1">
      <alignment horizontal="center" vertical="center" wrapText="1"/>
    </xf>
    <xf numFmtId="43" fontId="2" fillId="0" borderId="19" xfId="1" applyFont="1" applyBorder="1" applyAlignment="1">
      <alignment horizontal="center" vertical="center" wrapText="1"/>
    </xf>
    <xf numFmtId="43" fontId="3" fillId="3" borderId="3" xfId="1" applyFont="1" applyFill="1" applyBorder="1" applyAlignment="1">
      <alignment horizontal="center" vertical="center" wrapText="1"/>
    </xf>
    <xf numFmtId="43" fontId="2" fillId="0" borderId="5" xfId="1" applyFont="1" applyBorder="1" applyAlignment="1">
      <alignment horizontal="center" vertical="center" wrapText="1"/>
    </xf>
    <xf numFmtId="43" fontId="2" fillId="0" borderId="7" xfId="1" applyFont="1" applyBorder="1" applyAlignment="1">
      <alignment horizontal="center" vertical="center" wrapText="1"/>
    </xf>
    <xf numFmtId="43" fontId="2" fillId="0" borderId="6" xfId="1" applyFont="1" applyBorder="1" applyAlignment="1">
      <alignment horizontal="center" vertical="center" wrapText="1"/>
    </xf>
    <xf numFmtId="43" fontId="2" fillId="0" borderId="1" xfId="1" applyFont="1" applyBorder="1" applyAlignment="1">
      <alignment horizontal="center" vertical="center" wrapText="1"/>
    </xf>
    <xf numFmtId="164" fontId="3" fillId="3" borderId="4" xfId="1" applyNumberFormat="1" applyFont="1" applyFill="1" applyBorder="1" applyAlignment="1">
      <alignment horizontal="right" vertical="center" wrapText="1"/>
    </xf>
    <xf numFmtId="43" fontId="2" fillId="0" borderId="5" xfId="1" applyFont="1" applyBorder="1" applyAlignment="1">
      <alignment horizontal="right" vertical="center" wrapText="1"/>
    </xf>
    <xf numFmtId="43" fontId="2" fillId="0" borderId="7" xfId="1" applyFont="1" applyBorder="1" applyAlignment="1">
      <alignment horizontal="right" vertical="center" wrapText="1"/>
    </xf>
    <xf numFmtId="0" fontId="2" fillId="0" borderId="0" xfId="0" applyFont="1" applyBorder="1" applyAlignment="1">
      <alignment horizontal="center" vertical="center"/>
    </xf>
    <xf numFmtId="0" fontId="2" fillId="0" borderId="0" xfId="0" applyFont="1" applyBorder="1"/>
    <xf numFmtId="0" fontId="3" fillId="0" borderId="0" xfId="0" applyFont="1" applyBorder="1" applyAlignment="1">
      <alignment horizontal="right" vertical="center"/>
    </xf>
    <xf numFmtId="43" fontId="2" fillId="0" borderId="0" xfId="1" applyFont="1" applyBorder="1" applyAlignment="1">
      <alignment horizontal="center" vertical="center" wrapText="1"/>
    </xf>
    <xf numFmtId="1" fontId="8" fillId="4" borderId="0" xfId="3" applyNumberFormat="1" applyFill="1" applyBorder="1"/>
    <xf numFmtId="0" fontId="2" fillId="0" borderId="0" xfId="0" applyFont="1" applyAlignment="1">
      <alignment horizontal="justify" wrapText="1"/>
    </xf>
    <xf numFmtId="0" fontId="3" fillId="0" borderId="1" xfId="0" applyFont="1" applyBorder="1" applyAlignment="1">
      <alignment horizontal="right" vertical="center" wrapText="1"/>
    </xf>
    <xf numFmtId="0" fontId="2" fillId="0" borderId="1" xfId="0" applyFont="1" applyBorder="1" applyAlignment="1">
      <alignment horizontal="right" vertical="center" wrapText="1"/>
    </xf>
    <xf numFmtId="0" fontId="3" fillId="2" borderId="1" xfId="0" applyFont="1" applyFill="1" applyBorder="1" applyAlignment="1">
      <alignment horizontal="center" vertical="center" wrapText="1"/>
    </xf>
    <xf numFmtId="0" fontId="2" fillId="0" borderId="5" xfId="0" applyFont="1" applyBorder="1" applyAlignment="1">
      <alignment horizontal="left" vertical="center" wrapText="1"/>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4" fillId="0" borderId="0" xfId="0" applyFont="1" applyFill="1" applyAlignment="1">
      <alignment horizontal="lef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4" borderId="1" xfId="0" applyFont="1" applyFill="1" applyBorder="1" applyAlignment="1">
      <alignment horizontal="right" vertical="center"/>
    </xf>
    <xf numFmtId="0" fontId="3" fillId="4" borderId="2" xfId="0" applyFont="1" applyFill="1" applyBorder="1" applyAlignment="1">
      <alignment vertical="center" wrapText="1"/>
    </xf>
    <xf numFmtId="9" fontId="2" fillId="4" borderId="5" xfId="2" applyFont="1" applyFill="1" applyBorder="1" applyAlignment="1">
      <alignment horizontal="center" vertical="center"/>
    </xf>
    <xf numFmtId="9" fontId="2" fillId="4" borderId="7" xfId="2" applyFont="1" applyFill="1" applyBorder="1" applyAlignment="1">
      <alignment horizontal="center" vertical="center"/>
    </xf>
    <xf numFmtId="9" fontId="2" fillId="4" borderId="6" xfId="2" applyFont="1" applyFill="1" applyBorder="1" applyAlignment="1">
      <alignment horizontal="center" vertical="center"/>
    </xf>
  </cellXfs>
  <cellStyles count="4">
    <cellStyle name="Komats" xfId="1" builtinId="3"/>
    <cellStyle name="Parasts" xfId="0" builtinId="0"/>
    <cellStyle name="Parasts 2" xfId="3" xr:uid="{2C7FEF4C-874C-4709-B733-57FB8C16CB4C}"/>
    <cellStyle name="Procenti"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6885E-22A9-48EF-9A63-010CCF513ECC}">
  <sheetPr>
    <tabColor theme="8" tint="0.59999389629810485"/>
  </sheetPr>
  <dimension ref="B2:I56"/>
  <sheetViews>
    <sheetView showGridLines="0" topLeftCell="A26" zoomScaleNormal="100" workbookViewId="0">
      <selection activeCell="F29" sqref="F29"/>
    </sheetView>
  </sheetViews>
  <sheetFormatPr defaultColWidth="8.85546875" defaultRowHeight="12.75" x14ac:dyDescent="0.2"/>
  <cols>
    <col min="1" max="1" width="8.85546875" style="1"/>
    <col min="2" max="2" width="7.42578125" style="8" customWidth="1"/>
    <col min="3" max="3" width="91.140625" style="1" customWidth="1"/>
    <col min="4" max="8" width="19.28515625" style="1" customWidth="1"/>
    <col min="9" max="16384" width="8.85546875" style="1"/>
  </cols>
  <sheetData>
    <row r="2" spans="2:7" x14ac:dyDescent="0.2">
      <c r="G2" s="12" t="s">
        <v>25</v>
      </c>
    </row>
    <row r="3" spans="2:7" x14ac:dyDescent="0.2">
      <c r="G3" s="12" t="s">
        <v>26</v>
      </c>
    </row>
    <row r="4" spans="2:7" x14ac:dyDescent="0.2">
      <c r="G4" s="12"/>
    </row>
    <row r="5" spans="2:7" x14ac:dyDescent="0.2">
      <c r="B5" s="45" t="s">
        <v>27</v>
      </c>
      <c r="C5" s="45"/>
      <c r="D5" s="45"/>
      <c r="E5" s="44"/>
      <c r="F5" s="44"/>
      <c r="G5" s="45"/>
    </row>
    <row r="6" spans="2:7" x14ac:dyDescent="0.2">
      <c r="B6" s="45" t="s">
        <v>40</v>
      </c>
      <c r="C6" s="45"/>
      <c r="D6" s="45"/>
      <c r="E6" s="44"/>
      <c r="F6" s="44"/>
      <c r="G6" s="45"/>
    </row>
    <row r="7" spans="2:7" x14ac:dyDescent="0.2">
      <c r="G7" s="12"/>
    </row>
    <row r="8" spans="2:7" x14ac:dyDescent="0.2">
      <c r="B8" s="75" t="s">
        <v>41</v>
      </c>
      <c r="C8" s="75"/>
      <c r="D8" s="75"/>
      <c r="E8" s="75"/>
      <c r="F8" s="75"/>
      <c r="G8" s="75"/>
    </row>
    <row r="9" spans="2:7" x14ac:dyDescent="0.2">
      <c r="B9" s="75"/>
      <c r="C9" s="75"/>
      <c r="D9" s="75"/>
      <c r="E9" s="75"/>
      <c r="F9" s="75"/>
      <c r="G9" s="75"/>
    </row>
    <row r="10" spans="2:7" x14ac:dyDescent="0.2">
      <c r="B10" s="75"/>
      <c r="C10" s="75"/>
      <c r="D10" s="75"/>
      <c r="E10" s="75"/>
      <c r="F10" s="75"/>
      <c r="G10" s="75"/>
    </row>
    <row r="11" spans="2:7" x14ac:dyDescent="0.2">
      <c r="B11" s="75"/>
      <c r="C11" s="75"/>
      <c r="D11" s="75"/>
      <c r="E11" s="75"/>
      <c r="F11" s="75"/>
      <c r="G11" s="75"/>
    </row>
    <row r="12" spans="2:7" x14ac:dyDescent="0.2">
      <c r="B12" s="75"/>
      <c r="C12" s="75"/>
      <c r="D12" s="75"/>
      <c r="E12" s="75"/>
      <c r="F12" s="75"/>
      <c r="G12" s="75"/>
    </row>
    <row r="14" spans="2:7" x14ac:dyDescent="0.2">
      <c r="G14" s="1" t="s">
        <v>48</v>
      </c>
    </row>
    <row r="15" spans="2:7" ht="25.5" x14ac:dyDescent="0.2">
      <c r="B15" s="11" t="s">
        <v>0</v>
      </c>
      <c r="C15" s="11" t="s">
        <v>1</v>
      </c>
      <c r="D15" s="11" t="s">
        <v>15</v>
      </c>
      <c r="E15" s="11" t="s">
        <v>6</v>
      </c>
      <c r="F15" s="11" t="s">
        <v>24</v>
      </c>
      <c r="G15" s="11" t="s">
        <v>2</v>
      </c>
    </row>
    <row r="16" spans="2:7" x14ac:dyDescent="0.2">
      <c r="B16" s="14">
        <v>1</v>
      </c>
      <c r="C16" s="15" t="s">
        <v>21</v>
      </c>
      <c r="D16" s="16"/>
      <c r="E16" s="16"/>
      <c r="F16" s="17"/>
      <c r="G16" s="18">
        <f>SUM(G17:G21)</f>
        <v>0</v>
      </c>
    </row>
    <row r="17" spans="2:8" x14ac:dyDescent="0.2">
      <c r="B17" s="4">
        <v>1.1000000000000001</v>
      </c>
      <c r="C17" s="20" t="s">
        <v>42</v>
      </c>
      <c r="D17" s="4">
        <v>2</v>
      </c>
      <c r="E17" s="4" t="s">
        <v>7</v>
      </c>
      <c r="F17" s="63" t="s">
        <v>3</v>
      </c>
      <c r="G17" s="68" t="str">
        <f>IFERROR(ROUND(D17*F17,2),"-")</f>
        <v>-</v>
      </c>
    </row>
    <row r="18" spans="2:8" x14ac:dyDescent="0.2">
      <c r="B18" s="6">
        <v>1.2</v>
      </c>
      <c r="C18" s="21" t="s">
        <v>43</v>
      </c>
      <c r="D18" s="6">
        <v>2</v>
      </c>
      <c r="E18" s="6" t="s">
        <v>7</v>
      </c>
      <c r="F18" s="64" t="s">
        <v>3</v>
      </c>
      <c r="G18" s="69" t="str">
        <f t="shared" ref="G18:G21" si="0">IFERROR(ROUND(D18*F18,2),"-")</f>
        <v>-</v>
      </c>
    </row>
    <row r="19" spans="2:8" x14ac:dyDescent="0.2">
      <c r="B19" s="6">
        <v>1.3</v>
      </c>
      <c r="C19" s="21" t="s">
        <v>44</v>
      </c>
      <c r="D19" s="6">
        <v>2</v>
      </c>
      <c r="E19" s="6" t="s">
        <v>7</v>
      </c>
      <c r="F19" s="64" t="s">
        <v>3</v>
      </c>
      <c r="G19" s="69" t="str">
        <f t="shared" si="0"/>
        <v>-</v>
      </c>
    </row>
    <row r="20" spans="2:8" x14ac:dyDescent="0.2">
      <c r="B20" s="6">
        <v>1.4</v>
      </c>
      <c r="C20" s="21" t="s">
        <v>45</v>
      </c>
      <c r="D20" s="6">
        <v>2</v>
      </c>
      <c r="E20" s="6" t="s">
        <v>7</v>
      </c>
      <c r="F20" s="64" t="s">
        <v>3</v>
      </c>
      <c r="G20" s="69" t="str">
        <f t="shared" si="0"/>
        <v>-</v>
      </c>
    </row>
    <row r="21" spans="2:8" x14ac:dyDescent="0.2">
      <c r="B21" s="6">
        <v>1.5</v>
      </c>
      <c r="C21" s="21" t="s">
        <v>46</v>
      </c>
      <c r="D21" s="6">
        <v>2</v>
      </c>
      <c r="E21" s="6" t="s">
        <v>7</v>
      </c>
      <c r="F21" s="64" t="s">
        <v>3</v>
      </c>
      <c r="G21" s="69" t="str">
        <f t="shared" si="0"/>
        <v>-</v>
      </c>
    </row>
    <row r="22" spans="2:8" ht="25.5" x14ac:dyDescent="0.2">
      <c r="B22" s="14">
        <v>2</v>
      </c>
      <c r="C22" s="15" t="s">
        <v>4</v>
      </c>
      <c r="D22" s="16"/>
      <c r="E22" s="16"/>
      <c r="F22" s="17"/>
      <c r="G22" s="18">
        <f>SUM(G23:G27)</f>
        <v>0</v>
      </c>
    </row>
    <row r="23" spans="2:8" x14ac:dyDescent="0.2">
      <c r="B23" s="4">
        <v>1.1000000000000001</v>
      </c>
      <c r="C23" s="20" t="str">
        <f t="shared" ref="C23:D27" si="1">C17</f>
        <v xml:space="preserve">I. Kanalizācijas sūkņu stacija Skanstnieku iela 3A, Rīgā </v>
      </c>
      <c r="D23" s="4">
        <f t="shared" si="1"/>
        <v>2</v>
      </c>
      <c r="E23" s="4" t="s">
        <v>7</v>
      </c>
      <c r="F23" s="63" t="s">
        <v>3</v>
      </c>
      <c r="G23" s="68" t="str">
        <f t="shared" ref="G23:G27" si="2">IFERROR(ROUND(D23*F23,2),"-")</f>
        <v>-</v>
      </c>
    </row>
    <row r="24" spans="2:8" x14ac:dyDescent="0.2">
      <c r="B24" s="6">
        <v>1.2</v>
      </c>
      <c r="C24" s="21" t="str">
        <f t="shared" si="1"/>
        <v>II. Kanalizācijas sūkņu stacija Biķernieku iela 224A, Rīgā</v>
      </c>
      <c r="D24" s="6">
        <f t="shared" si="1"/>
        <v>2</v>
      </c>
      <c r="E24" s="6" t="s">
        <v>7</v>
      </c>
      <c r="F24" s="64" t="s">
        <v>3</v>
      </c>
      <c r="G24" s="69" t="str">
        <f t="shared" si="2"/>
        <v>-</v>
      </c>
    </row>
    <row r="25" spans="2:8" x14ac:dyDescent="0.2">
      <c r="B25" s="6">
        <v>1.3</v>
      </c>
      <c r="C25" s="21" t="str">
        <f t="shared" si="1"/>
        <v xml:space="preserve">III. Kanalizācijas sūkņu stacija Nautrēnu iela 14, Rīgā </v>
      </c>
      <c r="D25" s="6">
        <f t="shared" si="1"/>
        <v>2</v>
      </c>
      <c r="E25" s="6" t="s">
        <v>7</v>
      </c>
      <c r="F25" s="64" t="s">
        <v>3</v>
      </c>
      <c r="G25" s="69" t="str">
        <f t="shared" si="2"/>
        <v>-</v>
      </c>
    </row>
    <row r="26" spans="2:8" x14ac:dyDescent="0.2">
      <c r="B26" s="6">
        <v>1.4</v>
      </c>
      <c r="C26" s="21" t="str">
        <f t="shared" si="1"/>
        <v xml:space="preserve">IV. Kanalizācijas sūkņu stacija Cēres iela 98, Rīgā </v>
      </c>
      <c r="D26" s="6">
        <f t="shared" si="1"/>
        <v>2</v>
      </c>
      <c r="E26" s="6" t="s">
        <v>7</v>
      </c>
      <c r="F26" s="64" t="s">
        <v>3</v>
      </c>
      <c r="G26" s="69" t="str">
        <f t="shared" si="2"/>
        <v>-</v>
      </c>
    </row>
    <row r="27" spans="2:8" x14ac:dyDescent="0.2">
      <c r="B27" s="6">
        <v>1.5</v>
      </c>
      <c r="C27" s="21" t="str">
        <f t="shared" si="1"/>
        <v xml:space="preserve">V. Kanalizācijas sūkņu stacija Tēriņu iela 60 k-1, Rīgā </v>
      </c>
      <c r="D27" s="6">
        <f t="shared" si="1"/>
        <v>2</v>
      </c>
      <c r="E27" s="6" t="s">
        <v>7</v>
      </c>
      <c r="F27" s="64" t="s">
        <v>3</v>
      </c>
      <c r="G27" s="69" t="str">
        <f t="shared" si="2"/>
        <v>-</v>
      </c>
    </row>
    <row r="28" spans="2:8" x14ac:dyDescent="0.2">
      <c r="B28" s="14">
        <v>3</v>
      </c>
      <c r="C28" s="19" t="s">
        <v>5</v>
      </c>
      <c r="D28" s="16"/>
      <c r="E28" s="16"/>
      <c r="F28" s="16"/>
      <c r="G28" s="18">
        <f>H41</f>
        <v>0</v>
      </c>
    </row>
    <row r="29" spans="2:8" x14ac:dyDescent="0.2">
      <c r="B29" s="9"/>
      <c r="C29" s="2"/>
      <c r="D29" s="2"/>
      <c r="E29" s="2"/>
      <c r="F29" s="86" t="s">
        <v>51</v>
      </c>
      <c r="G29" s="66">
        <f>SUM(G16,G22,G28)</f>
        <v>0</v>
      </c>
    </row>
    <row r="30" spans="2:8" x14ac:dyDescent="0.2">
      <c r="B30" s="70"/>
      <c r="C30" s="71"/>
      <c r="D30" s="71"/>
      <c r="E30" s="71"/>
      <c r="F30" s="72"/>
      <c r="G30" s="73"/>
    </row>
    <row r="31" spans="2:8" x14ac:dyDescent="0.2">
      <c r="B31" s="10"/>
      <c r="H31" s="1" t="s">
        <v>49</v>
      </c>
    </row>
    <row r="32" spans="2:8" x14ac:dyDescent="0.2">
      <c r="B32" s="3" t="s">
        <v>9</v>
      </c>
      <c r="D32" s="78" t="s">
        <v>11</v>
      </c>
      <c r="E32" s="78"/>
      <c r="F32" s="78"/>
      <c r="G32" s="78"/>
      <c r="H32" s="78"/>
    </row>
    <row r="33" spans="2:9" ht="38.25" x14ac:dyDescent="0.2">
      <c r="B33" s="78" t="s">
        <v>10</v>
      </c>
      <c r="C33" s="78"/>
      <c r="D33" s="28" t="str">
        <f>C17</f>
        <v xml:space="preserve">I. Kanalizācijas sūkņu stacija Skanstnieku iela 3A, Rīgā </v>
      </c>
      <c r="E33" s="29" t="str">
        <f>C18</f>
        <v>II. Kanalizācijas sūkņu stacija Biķernieku iela 224A, Rīgā</v>
      </c>
      <c r="F33" s="29" t="str">
        <f>C19</f>
        <v xml:space="preserve">III. Kanalizācijas sūkņu stacija Nautrēnu iela 14, Rīgā </v>
      </c>
      <c r="G33" s="29" t="str">
        <f>C20</f>
        <v xml:space="preserve">IV. Kanalizācijas sūkņu stacija Cēres iela 98, Rīgā </v>
      </c>
      <c r="H33" s="30" t="str">
        <f>C21</f>
        <v xml:space="preserve">V. Kanalizācijas sūkņu stacija Tēriņu iela 60 k-1, Rīgā </v>
      </c>
    </row>
    <row r="34" spans="2:9" x14ac:dyDescent="0.2">
      <c r="B34" s="79" t="s">
        <v>12</v>
      </c>
      <c r="C34" s="79"/>
      <c r="D34" s="53" t="s">
        <v>3</v>
      </c>
      <c r="E34" s="54" t="s">
        <v>3</v>
      </c>
      <c r="F34" s="54" t="s">
        <v>3</v>
      </c>
      <c r="G34" s="54" t="s">
        <v>3</v>
      </c>
      <c r="H34" s="55" t="s">
        <v>3</v>
      </c>
    </row>
    <row r="35" spans="2:9" x14ac:dyDescent="0.2">
      <c r="B35" s="80" t="s">
        <v>13</v>
      </c>
      <c r="C35" s="80"/>
      <c r="D35" s="56" t="s">
        <v>3</v>
      </c>
      <c r="E35" s="57" t="s">
        <v>3</v>
      </c>
      <c r="F35" s="57" t="s">
        <v>3</v>
      </c>
      <c r="G35" s="57" t="s">
        <v>3</v>
      </c>
      <c r="H35" s="58" t="s">
        <v>3</v>
      </c>
    </row>
    <row r="36" spans="2:9" x14ac:dyDescent="0.2">
      <c r="B36" s="80" t="s">
        <v>3</v>
      </c>
      <c r="C36" s="80"/>
      <c r="D36" s="56" t="s">
        <v>3</v>
      </c>
      <c r="E36" s="57" t="s">
        <v>3</v>
      </c>
      <c r="F36" s="57" t="s">
        <v>3</v>
      </c>
      <c r="G36" s="57" t="s">
        <v>3</v>
      </c>
      <c r="H36" s="58" t="s">
        <v>3</v>
      </c>
    </row>
    <row r="37" spans="2:9" x14ac:dyDescent="0.2">
      <c r="B37" s="81" t="s">
        <v>3</v>
      </c>
      <c r="C37" s="81"/>
      <c r="D37" s="59" t="s">
        <v>3</v>
      </c>
      <c r="E37" s="60" t="s">
        <v>3</v>
      </c>
      <c r="F37" s="60" t="s">
        <v>3</v>
      </c>
      <c r="G37" s="60" t="s">
        <v>3</v>
      </c>
      <c r="H37" s="61" t="s">
        <v>3</v>
      </c>
    </row>
    <row r="38" spans="2:9" x14ac:dyDescent="0.2">
      <c r="B38" s="76" t="s">
        <v>14</v>
      </c>
      <c r="C38" s="76"/>
      <c r="D38" s="50">
        <f>SUM(D34:D37)</f>
        <v>0</v>
      </c>
      <c r="E38" s="51">
        <f>SUM(E34:E37)</f>
        <v>0</v>
      </c>
      <c r="F38" s="51">
        <f>SUM(F34:F37)</f>
        <v>0</v>
      </c>
      <c r="G38" s="51">
        <f>SUM(G34:G37)</f>
        <v>0</v>
      </c>
      <c r="H38" s="52">
        <f>SUM(H34:H37)</f>
        <v>0</v>
      </c>
    </row>
    <row r="39" spans="2:9" x14ac:dyDescent="0.2">
      <c r="B39" s="77" t="s">
        <v>22</v>
      </c>
      <c r="C39" s="77"/>
      <c r="D39" s="31">
        <f>D17</f>
        <v>2</v>
      </c>
      <c r="E39" s="32">
        <f>D18</f>
        <v>2</v>
      </c>
      <c r="F39" s="32">
        <f>D19</f>
        <v>2</v>
      </c>
      <c r="G39" s="32">
        <f>D20</f>
        <v>2</v>
      </c>
      <c r="H39" s="33">
        <f>D21</f>
        <v>2</v>
      </c>
    </row>
    <row r="40" spans="2:9" x14ac:dyDescent="0.2">
      <c r="B40" s="76" t="s">
        <v>16</v>
      </c>
      <c r="C40" s="76"/>
      <c r="D40" s="50">
        <f>ROUND(D38*D39,2)</f>
        <v>0</v>
      </c>
      <c r="E40" s="51">
        <f t="shared" ref="E40:H40" si="3">ROUND(E38*E39,2)</f>
        <v>0</v>
      </c>
      <c r="F40" s="51">
        <f t="shared" si="3"/>
        <v>0</v>
      </c>
      <c r="G40" s="51">
        <f t="shared" si="3"/>
        <v>0</v>
      </c>
      <c r="H40" s="52">
        <f t="shared" si="3"/>
        <v>0</v>
      </c>
    </row>
    <row r="41" spans="2:9" x14ac:dyDescent="0.2">
      <c r="B41" s="23"/>
      <c r="C41" s="23"/>
      <c r="G41" s="12" t="s">
        <v>18</v>
      </c>
      <c r="H41" s="24">
        <f>SUM(D40:H40)</f>
        <v>0</v>
      </c>
    </row>
    <row r="42" spans="2:9" ht="41.25" customHeight="1" x14ac:dyDescent="0.2">
      <c r="F42" s="1" t="s">
        <v>50</v>
      </c>
      <c r="H42" s="13"/>
    </row>
    <row r="43" spans="2:9" ht="63.75" x14ac:dyDescent="0.2">
      <c r="D43" s="11" t="s">
        <v>8</v>
      </c>
      <c r="E43" s="11" t="s">
        <v>20</v>
      </c>
      <c r="F43" s="11" t="s">
        <v>19</v>
      </c>
    </row>
    <row r="44" spans="2:9" ht="30" x14ac:dyDescent="0.2">
      <c r="B44" s="14">
        <v>4</v>
      </c>
      <c r="C44" s="87" t="s">
        <v>52</v>
      </c>
      <c r="D44" s="16"/>
      <c r="E44" s="34"/>
      <c r="F44" s="35">
        <f>SUM(F45:F49)</f>
        <v>0</v>
      </c>
      <c r="G44" s="43"/>
    </row>
    <row r="45" spans="2:9" x14ac:dyDescent="0.2">
      <c r="B45" s="4">
        <v>1.1000000000000001</v>
      </c>
      <c r="C45" s="25" t="str">
        <f>C17</f>
        <v xml:space="preserve">I. Kanalizācijas sūkņu stacija Skanstnieku iela 3A, Rīgā </v>
      </c>
      <c r="D45" s="4" t="s">
        <v>3</v>
      </c>
      <c r="E45" s="88">
        <v>0.33</v>
      </c>
      <c r="F45" s="47" t="str">
        <f>IFERROR(D45*E45,"-")</f>
        <v>-</v>
      </c>
      <c r="G45" s="36"/>
      <c r="H45" s="38"/>
      <c r="I45" s="37"/>
    </row>
    <row r="46" spans="2:9" x14ac:dyDescent="0.2">
      <c r="B46" s="6">
        <v>1.2</v>
      </c>
      <c r="C46" s="26" t="str">
        <f>C18</f>
        <v>II. Kanalizācijas sūkņu stacija Biķernieku iela 224A, Rīgā</v>
      </c>
      <c r="D46" s="6" t="s">
        <v>3</v>
      </c>
      <c r="E46" s="89">
        <v>0.08</v>
      </c>
      <c r="F46" s="48" t="str">
        <f t="shared" ref="F46:F49" si="4">IFERROR(D46*E46,"-")</f>
        <v>-</v>
      </c>
      <c r="G46" s="36"/>
      <c r="H46" s="38"/>
      <c r="I46" s="37"/>
    </row>
    <row r="47" spans="2:9" x14ac:dyDescent="0.2">
      <c r="B47" s="6">
        <v>1.3</v>
      </c>
      <c r="C47" s="26" t="str">
        <f>C19</f>
        <v xml:space="preserve">III. Kanalizācijas sūkņu stacija Nautrēnu iela 14, Rīgā </v>
      </c>
      <c r="D47" s="6" t="s">
        <v>3</v>
      </c>
      <c r="E47" s="89">
        <v>7.0000000000000007E-2</v>
      </c>
      <c r="F47" s="48" t="str">
        <f t="shared" si="4"/>
        <v>-</v>
      </c>
      <c r="G47" s="36"/>
      <c r="H47" s="38"/>
      <c r="I47" s="37"/>
    </row>
    <row r="48" spans="2:9" x14ac:dyDescent="0.2">
      <c r="B48" s="6">
        <v>1.4</v>
      </c>
      <c r="C48" s="26" t="str">
        <f>C20</f>
        <v xml:space="preserve">IV. Kanalizācijas sūkņu stacija Cēres iela 98, Rīgā </v>
      </c>
      <c r="D48" s="6" t="s">
        <v>3</v>
      </c>
      <c r="E48" s="89">
        <v>0.1</v>
      </c>
      <c r="F48" s="48" t="str">
        <f t="shared" si="4"/>
        <v>-</v>
      </c>
      <c r="G48" s="36"/>
      <c r="H48" s="38"/>
      <c r="I48" s="37"/>
    </row>
    <row r="49" spans="2:9" x14ac:dyDescent="0.2">
      <c r="B49" s="5">
        <v>1.5</v>
      </c>
      <c r="C49" s="27" t="str">
        <f>C21</f>
        <v xml:space="preserve">V. Kanalizācijas sūkņu stacija Tēriņu iela 60 k-1, Rīgā </v>
      </c>
      <c r="D49" s="5" t="s">
        <v>3</v>
      </c>
      <c r="E49" s="90">
        <v>0.42</v>
      </c>
      <c r="F49" s="49" t="str">
        <f t="shared" si="4"/>
        <v>-</v>
      </c>
      <c r="G49" s="36"/>
      <c r="H49" s="38"/>
      <c r="I49" s="37"/>
    </row>
    <row r="50" spans="2:9" x14ac:dyDescent="0.2">
      <c r="D50" s="37"/>
      <c r="H50" s="38"/>
    </row>
    <row r="51" spans="2:9" x14ac:dyDescent="0.2">
      <c r="D51" s="37"/>
    </row>
    <row r="52" spans="2:9" x14ac:dyDescent="0.2">
      <c r="D52" s="37"/>
    </row>
    <row r="53" spans="2:9" ht="15" x14ac:dyDescent="0.25">
      <c r="B53" s="46" t="s">
        <v>28</v>
      </c>
      <c r="D53" s="74"/>
    </row>
    <row r="54" spans="2:9" x14ac:dyDescent="0.2">
      <c r="B54" s="46" t="s">
        <v>29</v>
      </c>
      <c r="D54" s="37"/>
    </row>
    <row r="55" spans="2:9" x14ac:dyDescent="0.2">
      <c r="B55" s="46" t="s">
        <v>30</v>
      </c>
    </row>
    <row r="56" spans="2:9" x14ac:dyDescent="0.2">
      <c r="B56" s="46" t="s">
        <v>31</v>
      </c>
    </row>
  </sheetData>
  <mergeCells count="10">
    <mergeCell ref="B8:G12"/>
    <mergeCell ref="B38:C38"/>
    <mergeCell ref="B39:C39"/>
    <mergeCell ref="B40:C40"/>
    <mergeCell ref="D32:H32"/>
    <mergeCell ref="B33:C33"/>
    <mergeCell ref="B34:C34"/>
    <mergeCell ref="B35:C35"/>
    <mergeCell ref="B36:C36"/>
    <mergeCell ref="B37:C3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16675-3438-4D72-ACA6-51B9AC4F96A3}">
  <sheetPr>
    <tabColor theme="8" tint="0.59999389629810485"/>
  </sheetPr>
  <dimension ref="B2:K51"/>
  <sheetViews>
    <sheetView showGridLines="0" tabSelected="1" topLeftCell="A4" zoomScaleNormal="100" workbookViewId="0">
      <selection activeCell="I42" sqref="I42"/>
    </sheetView>
  </sheetViews>
  <sheetFormatPr defaultColWidth="8.85546875" defaultRowHeight="12.75" x14ac:dyDescent="0.2"/>
  <cols>
    <col min="1" max="1" width="8.85546875" style="1"/>
    <col min="2" max="2" width="7.42578125" style="8" customWidth="1"/>
    <col min="3" max="3" width="91.140625" style="1" customWidth="1"/>
    <col min="4" max="9" width="19.28515625" style="1" customWidth="1"/>
    <col min="10" max="16384" width="8.85546875" style="1"/>
  </cols>
  <sheetData>
    <row r="2" spans="2:7" x14ac:dyDescent="0.2">
      <c r="G2" s="12" t="s">
        <v>32</v>
      </c>
    </row>
    <row r="3" spans="2:7" x14ac:dyDescent="0.2">
      <c r="G3" s="12" t="s">
        <v>33</v>
      </c>
    </row>
    <row r="4" spans="2:7" x14ac:dyDescent="0.2">
      <c r="G4" s="12"/>
    </row>
    <row r="5" spans="2:7" x14ac:dyDescent="0.2">
      <c r="B5" s="45" t="s">
        <v>27</v>
      </c>
      <c r="C5" s="45"/>
      <c r="D5" s="45"/>
      <c r="E5" s="44"/>
      <c r="F5" s="44"/>
      <c r="G5" s="45"/>
    </row>
    <row r="6" spans="2:7" x14ac:dyDescent="0.2">
      <c r="B6" s="45" t="s">
        <v>47</v>
      </c>
      <c r="C6" s="45"/>
      <c r="D6" s="45"/>
      <c r="E6" s="44"/>
      <c r="F6" s="44"/>
      <c r="G6" s="45"/>
    </row>
    <row r="7" spans="2:7" x14ac:dyDescent="0.2">
      <c r="G7" s="12"/>
    </row>
    <row r="8" spans="2:7" x14ac:dyDescent="0.2">
      <c r="B8" s="75" t="s">
        <v>35</v>
      </c>
      <c r="C8" s="75"/>
      <c r="D8" s="75"/>
      <c r="E8" s="75"/>
      <c r="F8" s="75"/>
      <c r="G8" s="75"/>
    </row>
    <row r="9" spans="2:7" x14ac:dyDescent="0.2">
      <c r="B9" s="75"/>
      <c r="C9" s="75"/>
      <c r="D9" s="75"/>
      <c r="E9" s="75"/>
      <c r="F9" s="75"/>
      <c r="G9" s="75"/>
    </row>
    <row r="10" spans="2:7" x14ac:dyDescent="0.2">
      <c r="B10" s="75"/>
      <c r="C10" s="75"/>
      <c r="D10" s="75"/>
      <c r="E10" s="75"/>
      <c r="F10" s="75"/>
      <c r="G10" s="75"/>
    </row>
    <row r="11" spans="2:7" x14ac:dyDescent="0.2">
      <c r="B11" s="75"/>
      <c r="C11" s="75"/>
      <c r="D11" s="75"/>
      <c r="E11" s="75"/>
      <c r="F11" s="75"/>
      <c r="G11" s="75"/>
    </row>
    <row r="12" spans="2:7" x14ac:dyDescent="0.2">
      <c r="B12" s="75"/>
      <c r="C12" s="75"/>
      <c r="D12" s="75"/>
      <c r="E12" s="75"/>
      <c r="F12" s="75"/>
      <c r="G12" s="75"/>
    </row>
    <row r="13" spans="2:7" x14ac:dyDescent="0.2">
      <c r="G13" s="1" t="s">
        <v>48</v>
      </c>
    </row>
    <row r="14" spans="2:7" ht="25.5" x14ac:dyDescent="0.2">
      <c r="B14" s="11" t="s">
        <v>0</v>
      </c>
      <c r="C14" s="11" t="s">
        <v>1</v>
      </c>
      <c r="D14" s="11" t="s">
        <v>15</v>
      </c>
      <c r="E14" s="11" t="s">
        <v>6</v>
      </c>
      <c r="F14" s="11" t="s">
        <v>17</v>
      </c>
      <c r="G14" s="11" t="s">
        <v>2</v>
      </c>
    </row>
    <row r="15" spans="2:7" x14ac:dyDescent="0.2">
      <c r="B15" s="14">
        <v>1</v>
      </c>
      <c r="C15" s="15" t="s">
        <v>34</v>
      </c>
      <c r="D15" s="16"/>
      <c r="E15" s="16"/>
      <c r="F15" s="17"/>
      <c r="G15" s="18">
        <f>SUM(G16:G19)</f>
        <v>0</v>
      </c>
    </row>
    <row r="16" spans="2:7" x14ac:dyDescent="0.2">
      <c r="B16" s="4">
        <v>1.1000000000000001</v>
      </c>
      <c r="C16" s="20" t="s">
        <v>36</v>
      </c>
      <c r="D16" s="4">
        <v>2</v>
      </c>
      <c r="E16" s="4" t="s">
        <v>7</v>
      </c>
      <c r="F16" s="63" t="s">
        <v>3</v>
      </c>
      <c r="G16" s="68" t="str">
        <f>IFERROR(ROUND(D16*F16,2),"-")</f>
        <v>-</v>
      </c>
    </row>
    <row r="17" spans="2:7" x14ac:dyDescent="0.2">
      <c r="B17" s="6">
        <v>1.2</v>
      </c>
      <c r="C17" s="21" t="s">
        <v>37</v>
      </c>
      <c r="D17" s="6">
        <v>2</v>
      </c>
      <c r="E17" s="6" t="s">
        <v>7</v>
      </c>
      <c r="F17" s="64" t="s">
        <v>3</v>
      </c>
      <c r="G17" s="69" t="str">
        <f t="shared" ref="G17:G19" si="0">IFERROR(ROUND(D17*F17,2),"-")</f>
        <v>-</v>
      </c>
    </row>
    <row r="18" spans="2:7" x14ac:dyDescent="0.2">
      <c r="B18" s="6">
        <v>1.3</v>
      </c>
      <c r="C18" s="21" t="s">
        <v>38</v>
      </c>
      <c r="D18" s="6">
        <v>3</v>
      </c>
      <c r="E18" s="6" t="s">
        <v>7</v>
      </c>
      <c r="F18" s="64" t="s">
        <v>3</v>
      </c>
      <c r="G18" s="69" t="str">
        <f t="shared" si="0"/>
        <v>-</v>
      </c>
    </row>
    <row r="19" spans="2:7" x14ac:dyDescent="0.2">
      <c r="B19" s="6">
        <v>1.4</v>
      </c>
      <c r="C19" s="21" t="s">
        <v>39</v>
      </c>
      <c r="D19" s="6">
        <v>2</v>
      </c>
      <c r="E19" s="6" t="s">
        <v>7</v>
      </c>
      <c r="F19" s="64" t="s">
        <v>3</v>
      </c>
      <c r="G19" s="69" t="str">
        <f t="shared" si="0"/>
        <v>-</v>
      </c>
    </row>
    <row r="20" spans="2:7" ht="25.5" x14ac:dyDescent="0.2">
      <c r="B20" s="14">
        <v>2</v>
      </c>
      <c r="C20" s="15" t="s">
        <v>4</v>
      </c>
      <c r="D20" s="16"/>
      <c r="E20" s="16"/>
      <c r="F20" s="17"/>
      <c r="G20" s="18">
        <f>SUM(G21:G24)</f>
        <v>0</v>
      </c>
    </row>
    <row r="21" spans="2:7" x14ac:dyDescent="0.2">
      <c r="B21" s="4">
        <v>1.1000000000000001</v>
      </c>
      <c r="C21" s="20" t="s">
        <v>36</v>
      </c>
      <c r="D21" s="4">
        <f t="shared" ref="D21:D24" si="1">D16</f>
        <v>2</v>
      </c>
      <c r="E21" s="4" t="s">
        <v>7</v>
      </c>
      <c r="F21" s="63" t="s">
        <v>3</v>
      </c>
      <c r="G21" s="68" t="str">
        <f t="shared" ref="G21:G24" si="2">IFERROR(ROUND(D21*F21,2),"-")</f>
        <v>-</v>
      </c>
    </row>
    <row r="22" spans="2:7" x14ac:dyDescent="0.2">
      <c r="B22" s="6">
        <v>1.2</v>
      </c>
      <c r="C22" s="21" t="s">
        <v>37</v>
      </c>
      <c r="D22" s="6">
        <f t="shared" si="1"/>
        <v>2</v>
      </c>
      <c r="E22" s="6" t="s">
        <v>7</v>
      </c>
      <c r="F22" s="64" t="s">
        <v>3</v>
      </c>
      <c r="G22" s="69" t="str">
        <f t="shared" si="2"/>
        <v>-</v>
      </c>
    </row>
    <row r="23" spans="2:7" x14ac:dyDescent="0.2">
      <c r="B23" s="6">
        <v>1.3</v>
      </c>
      <c r="C23" s="21" t="s">
        <v>38</v>
      </c>
      <c r="D23" s="6">
        <f t="shared" si="1"/>
        <v>3</v>
      </c>
      <c r="E23" s="6" t="s">
        <v>7</v>
      </c>
      <c r="F23" s="64" t="s">
        <v>3</v>
      </c>
      <c r="G23" s="69" t="str">
        <f t="shared" si="2"/>
        <v>-</v>
      </c>
    </row>
    <row r="24" spans="2:7" x14ac:dyDescent="0.2">
      <c r="B24" s="6">
        <v>1.4</v>
      </c>
      <c r="C24" s="21" t="s">
        <v>39</v>
      </c>
      <c r="D24" s="6">
        <f t="shared" si="1"/>
        <v>2</v>
      </c>
      <c r="E24" s="6" t="s">
        <v>7</v>
      </c>
      <c r="F24" s="64" t="s">
        <v>3</v>
      </c>
      <c r="G24" s="69" t="str">
        <f t="shared" si="2"/>
        <v>-</v>
      </c>
    </row>
    <row r="25" spans="2:7" x14ac:dyDescent="0.2">
      <c r="B25" s="14">
        <v>3</v>
      </c>
      <c r="C25" s="19" t="s">
        <v>5</v>
      </c>
      <c r="D25" s="16"/>
      <c r="E25" s="16"/>
      <c r="F25" s="16"/>
      <c r="G25" s="18">
        <f>G38</f>
        <v>0</v>
      </c>
    </row>
    <row r="26" spans="2:7" x14ac:dyDescent="0.2">
      <c r="B26" s="9"/>
      <c r="C26" s="2"/>
      <c r="D26" s="2"/>
      <c r="E26" s="2"/>
      <c r="F26" s="86" t="s">
        <v>51</v>
      </c>
      <c r="G26" s="66">
        <f>SUM(G15,G20,G25)</f>
        <v>0</v>
      </c>
    </row>
    <row r="27" spans="2:7" x14ac:dyDescent="0.2">
      <c r="B27" s="10"/>
    </row>
    <row r="28" spans="2:7" x14ac:dyDescent="0.2">
      <c r="B28" s="10"/>
      <c r="G28" s="1" t="s">
        <v>49</v>
      </c>
    </row>
    <row r="29" spans="2:7" ht="13.9" customHeight="1" x14ac:dyDescent="0.2">
      <c r="B29" s="3" t="s">
        <v>9</v>
      </c>
      <c r="D29" s="83" t="s">
        <v>11</v>
      </c>
      <c r="E29" s="84"/>
      <c r="F29" s="84"/>
      <c r="G29" s="85"/>
    </row>
    <row r="30" spans="2:7" ht="38.25" x14ac:dyDescent="0.2">
      <c r="B30" s="78" t="s">
        <v>10</v>
      </c>
      <c r="C30" s="78"/>
      <c r="D30" s="28" t="str">
        <f>C16</f>
        <v xml:space="preserve">I.Kanalizācijas sūkņu stacija Grostonas iela 7, Rīgā </v>
      </c>
      <c r="E30" s="29" t="str">
        <f>C17</f>
        <v xml:space="preserve">II.Kanalizācijas sūkņu stacija Juglas iela 20, Rīgā </v>
      </c>
      <c r="F30" s="29" t="str">
        <f>C18</f>
        <v xml:space="preserve">III. Kanalizācijas sūkņu stacija Imantas 15 līnija 10, Rīgā </v>
      </c>
      <c r="G30" s="30" t="str">
        <f>C19</f>
        <v>IV.Kanalizācijas sūkņu stacija Skaistkalnes iela 5A, Rīgā</v>
      </c>
    </row>
    <row r="31" spans="2:7" x14ac:dyDescent="0.2">
      <c r="B31" s="79" t="s">
        <v>12</v>
      </c>
      <c r="C31" s="79"/>
      <c r="D31" s="53" t="s">
        <v>3</v>
      </c>
      <c r="E31" s="54" t="s">
        <v>3</v>
      </c>
      <c r="F31" s="54" t="s">
        <v>3</v>
      </c>
      <c r="G31" s="55" t="s">
        <v>3</v>
      </c>
    </row>
    <row r="32" spans="2:7" x14ac:dyDescent="0.2">
      <c r="B32" s="80" t="s">
        <v>13</v>
      </c>
      <c r="C32" s="80"/>
      <c r="D32" s="56" t="s">
        <v>3</v>
      </c>
      <c r="E32" s="57" t="s">
        <v>3</v>
      </c>
      <c r="F32" s="57" t="s">
        <v>3</v>
      </c>
      <c r="G32" s="58" t="s">
        <v>3</v>
      </c>
    </row>
    <row r="33" spans="2:11" x14ac:dyDescent="0.2">
      <c r="B33" s="80" t="s">
        <v>3</v>
      </c>
      <c r="C33" s="80"/>
      <c r="D33" s="56" t="s">
        <v>3</v>
      </c>
      <c r="E33" s="57" t="s">
        <v>3</v>
      </c>
      <c r="F33" s="57" t="s">
        <v>3</v>
      </c>
      <c r="G33" s="58" t="s">
        <v>3</v>
      </c>
    </row>
    <row r="34" spans="2:11" x14ac:dyDescent="0.2">
      <c r="B34" s="81" t="s">
        <v>3</v>
      </c>
      <c r="C34" s="81"/>
      <c r="D34" s="59" t="s">
        <v>3</v>
      </c>
      <c r="E34" s="60" t="s">
        <v>3</v>
      </c>
      <c r="F34" s="60" t="s">
        <v>3</v>
      </c>
      <c r="G34" s="61" t="s">
        <v>3</v>
      </c>
    </row>
    <row r="35" spans="2:11" x14ac:dyDescent="0.2">
      <c r="B35" s="76" t="s">
        <v>14</v>
      </c>
      <c r="C35" s="76"/>
      <c r="D35" s="50">
        <f>SUM(D31:D34)</f>
        <v>0</v>
      </c>
      <c r="E35" s="51">
        <f t="shared" ref="E35:G35" si="3">SUM(E31:E34)</f>
        <v>0</v>
      </c>
      <c r="F35" s="51">
        <f t="shared" si="3"/>
        <v>0</v>
      </c>
      <c r="G35" s="52">
        <f t="shared" si="3"/>
        <v>0</v>
      </c>
    </row>
    <row r="36" spans="2:11" x14ac:dyDescent="0.2">
      <c r="B36" s="77" t="s">
        <v>22</v>
      </c>
      <c r="C36" s="77"/>
      <c r="D36" s="31">
        <f>D16</f>
        <v>2</v>
      </c>
      <c r="E36" s="32">
        <f>D17</f>
        <v>2</v>
      </c>
      <c r="F36" s="32">
        <f>D18</f>
        <v>3</v>
      </c>
      <c r="G36" s="33">
        <f>D19</f>
        <v>2</v>
      </c>
    </row>
    <row r="37" spans="2:11" x14ac:dyDescent="0.2">
      <c r="B37" s="76" t="s">
        <v>16</v>
      </c>
      <c r="C37" s="76"/>
      <c r="D37" s="50">
        <f>ROUND(D35*D36,2)</f>
        <v>0</v>
      </c>
      <c r="E37" s="51">
        <f t="shared" ref="E37:G37" si="4">ROUND(E35*E36,2)</f>
        <v>0</v>
      </c>
      <c r="F37" s="51">
        <f t="shared" si="4"/>
        <v>0</v>
      </c>
      <c r="G37" s="52">
        <f t="shared" si="4"/>
        <v>0</v>
      </c>
    </row>
    <row r="38" spans="2:11" x14ac:dyDescent="0.2">
      <c r="B38" s="23"/>
      <c r="C38" s="23"/>
      <c r="F38" s="12" t="s">
        <v>18</v>
      </c>
      <c r="G38" s="24">
        <f>SUM(D37:G37)</f>
        <v>0</v>
      </c>
    </row>
    <row r="39" spans="2:11" ht="38.25" customHeight="1" x14ac:dyDescent="0.2">
      <c r="F39" s="1" t="s">
        <v>50</v>
      </c>
      <c r="H39" s="12"/>
      <c r="I39" s="13"/>
    </row>
    <row r="40" spans="2:11" ht="63.75" x14ac:dyDescent="0.2">
      <c r="D40" s="11" t="s">
        <v>8</v>
      </c>
      <c r="E40" s="11" t="s">
        <v>23</v>
      </c>
      <c r="F40" s="11" t="s">
        <v>19</v>
      </c>
    </row>
    <row r="41" spans="2:11" ht="30" x14ac:dyDescent="0.2">
      <c r="B41" s="14">
        <v>4</v>
      </c>
      <c r="C41" s="87" t="s">
        <v>52</v>
      </c>
      <c r="D41" s="62"/>
      <c r="E41" s="34"/>
      <c r="F41" s="67">
        <f>SUM(F42:F45)</f>
        <v>0</v>
      </c>
      <c r="G41" s="82"/>
      <c r="H41" s="82"/>
      <c r="I41" s="7"/>
      <c r="J41" s="7"/>
      <c r="K41" s="7"/>
    </row>
    <row r="42" spans="2:11" ht="15" x14ac:dyDescent="0.25">
      <c r="B42" s="4">
        <v>1.1000000000000001</v>
      </c>
      <c r="C42" s="20" t="s">
        <v>36</v>
      </c>
      <c r="D42" s="63" t="s">
        <v>3</v>
      </c>
      <c r="E42" s="88">
        <v>0.1</v>
      </c>
      <c r="F42" s="47" t="str">
        <f t="shared" ref="F42:F45" si="5">IFERROR(D42*E42,"-")</f>
        <v>-</v>
      </c>
      <c r="G42" s="39"/>
      <c r="H42" s="42"/>
      <c r="I42" s="40"/>
      <c r="J42" s="41"/>
      <c r="K42" s="7"/>
    </row>
    <row r="43" spans="2:11" ht="15" x14ac:dyDescent="0.25">
      <c r="B43" s="6">
        <v>1.2</v>
      </c>
      <c r="C43" s="21" t="s">
        <v>37</v>
      </c>
      <c r="D43" s="64" t="s">
        <v>3</v>
      </c>
      <c r="E43" s="89">
        <v>7.0000000000000007E-2</v>
      </c>
      <c r="F43" s="48" t="str">
        <f t="shared" si="5"/>
        <v>-</v>
      </c>
      <c r="G43" s="39"/>
      <c r="H43" s="42"/>
      <c r="I43" s="40"/>
      <c r="J43" s="41"/>
      <c r="K43" s="7"/>
    </row>
    <row r="44" spans="2:11" ht="15" x14ac:dyDescent="0.25">
      <c r="B44" s="6">
        <v>1.3</v>
      </c>
      <c r="C44" s="21" t="s">
        <v>38</v>
      </c>
      <c r="D44" s="64" t="s">
        <v>3</v>
      </c>
      <c r="E44" s="89">
        <v>0.48</v>
      </c>
      <c r="F44" s="48" t="str">
        <f t="shared" si="5"/>
        <v>-</v>
      </c>
      <c r="G44" s="39"/>
      <c r="H44" s="42"/>
      <c r="I44" s="40"/>
      <c r="J44" s="41"/>
      <c r="K44" s="7"/>
    </row>
    <row r="45" spans="2:11" ht="15" x14ac:dyDescent="0.25">
      <c r="B45" s="5">
        <v>1.4</v>
      </c>
      <c r="C45" s="22" t="s">
        <v>39</v>
      </c>
      <c r="D45" s="65" t="s">
        <v>3</v>
      </c>
      <c r="E45" s="90">
        <v>0.35</v>
      </c>
      <c r="F45" s="49" t="str">
        <f t="shared" si="5"/>
        <v>-</v>
      </c>
      <c r="G45" s="39"/>
      <c r="H45" s="42"/>
      <c r="I45" s="40"/>
      <c r="J45" s="41"/>
      <c r="K45" s="7"/>
    </row>
    <row r="46" spans="2:11" x14ac:dyDescent="0.2">
      <c r="G46" s="7"/>
      <c r="H46" s="7"/>
      <c r="I46" s="40"/>
      <c r="J46" s="41"/>
      <c r="K46" s="7"/>
    </row>
    <row r="47" spans="2:11" x14ac:dyDescent="0.2">
      <c r="G47" s="7"/>
      <c r="H47" s="7"/>
      <c r="I47" s="7"/>
      <c r="J47" s="7"/>
      <c r="K47" s="7"/>
    </row>
    <row r="48" spans="2:11" x14ac:dyDescent="0.2">
      <c r="B48" s="46" t="s">
        <v>28</v>
      </c>
      <c r="G48" s="7"/>
      <c r="H48" s="7"/>
      <c r="I48" s="7"/>
      <c r="J48" s="7"/>
      <c r="K48" s="7"/>
    </row>
    <row r="49" spans="2:2" x14ac:dyDescent="0.2">
      <c r="B49" s="46" t="s">
        <v>29</v>
      </c>
    </row>
    <row r="50" spans="2:2" x14ac:dyDescent="0.2">
      <c r="B50" s="46" t="s">
        <v>30</v>
      </c>
    </row>
    <row r="51" spans="2:2" x14ac:dyDescent="0.2">
      <c r="B51" s="46" t="s">
        <v>31</v>
      </c>
    </row>
  </sheetData>
  <mergeCells count="11">
    <mergeCell ref="B8:G12"/>
    <mergeCell ref="D29:G29"/>
    <mergeCell ref="B35:C35"/>
    <mergeCell ref="B36:C36"/>
    <mergeCell ref="B37:C37"/>
    <mergeCell ref="G41:H41"/>
    <mergeCell ref="B30:C30"/>
    <mergeCell ref="B31:C31"/>
    <mergeCell ref="B32:C32"/>
    <mergeCell ref="B33:C33"/>
    <mergeCell ref="B34:C34"/>
  </mergeCells>
  <pageMargins left="0.7" right="0.7" top="0.75" bottom="0.75" header="0.3" footer="0.3"/>
  <pageSetup paperSize="9" orientation="portrait" r:id="rId1"/>
  <ignoredErrors>
    <ignoredError sqref="G20"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1.daļa</vt:lpstr>
      <vt:lpstr>2.daļa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Armands Rezgalis</dc:creator>
  <cp:lastModifiedBy>Inga Frolova</cp:lastModifiedBy>
  <dcterms:created xsi:type="dcterms:W3CDTF">2024-04-23T06:08:19Z</dcterms:created>
  <dcterms:modified xsi:type="dcterms:W3CDTF">2024-12-18T08:53:10Z</dcterms:modified>
</cp:coreProperties>
</file>