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4350" yWindow="3420" windowWidth="17310" windowHeight="9615" tabRatio="846" activeTab="8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5" sheetId="32" r:id="rId17"/>
    <sheet name="kops." sheetId="33" r:id="rId18"/>
    <sheet name="Sheet2" sheetId="34" r:id="rId19"/>
    <sheet name="Sheet1" sheetId="35" r:id="rId20"/>
  </sheets>
  <definedNames>
    <definedName name="_xlnm.Print_Area" localSheetId="2">'1.1.'!$A$1:$P$56</definedName>
    <definedName name="_xlnm.Print_Area" localSheetId="3">'1.2.'!$A$1:$P$75</definedName>
    <definedName name="_xlnm.Print_Area" localSheetId="4">'1.3.'!$A$1:$P$50</definedName>
    <definedName name="_xlnm.Print_Area" localSheetId="5">'1.4.'!$A$1:$P$83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'2'!$A$1:$P$84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'3.5.'!$A$1:$P$65</definedName>
    <definedName name="_xlnm.Print_Area" localSheetId="15">'4'!$A$1:$P$83</definedName>
    <definedName name="_xlnm.Print_Area" localSheetId="16">'5'!$A$1:$P$30</definedName>
    <definedName name="_xlnm.Print_Area" localSheetId="1">'Kops a'!$A$1:$I$49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5" l="1"/>
  <c r="D7" i="35"/>
  <c r="B7" i="35"/>
  <c r="C7" i="35" s="1"/>
  <c r="E6" i="35"/>
  <c r="B6" i="35"/>
  <c r="C6" i="35" s="1"/>
  <c r="D6" i="35"/>
  <c r="B5" i="35"/>
  <c r="C5" i="35" s="1"/>
  <c r="E5" i="35" s="1"/>
  <c r="E4" i="35"/>
  <c r="B4" i="35"/>
  <c r="C4" i="35" s="1"/>
  <c r="E7" i="35" l="1"/>
  <c r="P21" i="32"/>
  <c r="O21" i="32"/>
  <c r="N21" i="32"/>
  <c r="M21" i="32"/>
  <c r="L21" i="32"/>
  <c r="P68" i="16"/>
  <c r="P67" i="16"/>
  <c r="P66" i="16"/>
  <c r="P65" i="16"/>
  <c r="P64" i="16"/>
  <c r="P63" i="16"/>
  <c r="P62" i="16"/>
  <c r="P61" i="16"/>
  <c r="P60" i="16"/>
  <c r="P59" i="16"/>
  <c r="P58" i="16"/>
  <c r="P57" i="16"/>
  <c r="P56" i="16"/>
  <c r="P55" i="16"/>
  <c r="P54" i="16"/>
  <c r="P53" i="16"/>
  <c r="P52" i="16"/>
  <c r="P51" i="16"/>
  <c r="P50" i="16"/>
  <c r="P49" i="16"/>
  <c r="P48" i="16"/>
  <c r="P47" i="16"/>
  <c r="P46" i="16"/>
  <c r="P45" i="16"/>
  <c r="P44" i="16"/>
  <c r="P43" i="16"/>
  <c r="P42" i="16"/>
  <c r="P41" i="16"/>
  <c r="P40" i="16"/>
  <c r="P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O68" i="16"/>
  <c r="N68" i="16"/>
  <c r="M68" i="16"/>
  <c r="L68" i="16"/>
  <c r="O67" i="16"/>
  <c r="N67" i="16"/>
  <c r="M67" i="16"/>
  <c r="L67" i="16"/>
  <c r="O66" i="16"/>
  <c r="N66" i="16"/>
  <c r="M66" i="16"/>
  <c r="L66" i="16"/>
  <c r="O65" i="16"/>
  <c r="N65" i="16"/>
  <c r="M65" i="16"/>
  <c r="L65" i="16"/>
  <c r="O64" i="16"/>
  <c r="N64" i="16"/>
  <c r="M64" i="16"/>
  <c r="L64" i="16"/>
  <c r="O63" i="16"/>
  <c r="N63" i="16"/>
  <c r="M63" i="16"/>
  <c r="L63" i="16"/>
  <c r="O62" i="16"/>
  <c r="N62" i="16"/>
  <c r="M62" i="16"/>
  <c r="L62" i="16"/>
  <c r="O61" i="16"/>
  <c r="N61" i="16"/>
  <c r="M61" i="16"/>
  <c r="L61" i="16"/>
  <c r="O60" i="16"/>
  <c r="N60" i="16"/>
  <c r="M60" i="16"/>
  <c r="L60" i="16"/>
  <c r="O59" i="16"/>
  <c r="N59" i="16"/>
  <c r="M59" i="16"/>
  <c r="L59" i="16"/>
  <c r="O58" i="16"/>
  <c r="N58" i="16"/>
  <c r="M58" i="16"/>
  <c r="L58" i="16"/>
  <c r="O57" i="16"/>
  <c r="N57" i="16"/>
  <c r="M57" i="16"/>
  <c r="L57" i="16"/>
  <c r="O56" i="16"/>
  <c r="N56" i="16"/>
  <c r="M56" i="16"/>
  <c r="L56" i="16"/>
  <c r="O55" i="16"/>
  <c r="N55" i="16"/>
  <c r="M55" i="16"/>
  <c r="L55" i="16"/>
  <c r="O54" i="16"/>
  <c r="N54" i="16"/>
  <c r="M54" i="16"/>
  <c r="L54" i="16"/>
  <c r="O53" i="16"/>
  <c r="N53" i="16"/>
  <c r="M53" i="16"/>
  <c r="L53" i="16"/>
  <c r="O52" i="16"/>
  <c r="N52" i="16"/>
  <c r="M52" i="16"/>
  <c r="L52" i="16"/>
  <c r="O51" i="16"/>
  <c r="N51" i="16"/>
  <c r="M51" i="16"/>
  <c r="L51" i="16"/>
  <c r="O50" i="16"/>
  <c r="N50" i="16"/>
  <c r="M50" i="16"/>
  <c r="L50" i="16"/>
  <c r="O49" i="16"/>
  <c r="N49" i="16"/>
  <c r="M49" i="16"/>
  <c r="L49" i="16"/>
  <c r="O48" i="16"/>
  <c r="N48" i="16"/>
  <c r="M48" i="16"/>
  <c r="L48" i="16"/>
  <c r="O47" i="16"/>
  <c r="N47" i="16"/>
  <c r="M47" i="16"/>
  <c r="L47" i="16"/>
  <c r="O46" i="16"/>
  <c r="N46" i="16"/>
  <c r="M46" i="16"/>
  <c r="L46" i="16"/>
  <c r="O45" i="16"/>
  <c r="N45" i="16"/>
  <c r="M45" i="16"/>
  <c r="L45" i="16"/>
  <c r="O44" i="16"/>
  <c r="N44" i="16"/>
  <c r="M44" i="16"/>
  <c r="L44" i="16"/>
  <c r="O43" i="16"/>
  <c r="N43" i="16"/>
  <c r="M43" i="16"/>
  <c r="L43" i="16"/>
  <c r="O42" i="16"/>
  <c r="N42" i="16"/>
  <c r="M42" i="16"/>
  <c r="L42" i="16"/>
  <c r="O41" i="16"/>
  <c r="N41" i="16"/>
  <c r="M41" i="16"/>
  <c r="L41" i="16"/>
  <c r="O40" i="16"/>
  <c r="N40" i="16"/>
  <c r="M40" i="16"/>
  <c r="L40" i="16"/>
  <c r="O39" i="16"/>
  <c r="N39" i="16"/>
  <c r="M39" i="16"/>
  <c r="L39" i="16"/>
  <c r="O38" i="16"/>
  <c r="N38" i="16"/>
  <c r="M38" i="16"/>
  <c r="L38" i="16"/>
  <c r="O37" i="16"/>
  <c r="N37" i="16"/>
  <c r="M37" i="16"/>
  <c r="L37" i="16"/>
  <c r="O36" i="16"/>
  <c r="N36" i="16"/>
  <c r="M36" i="16"/>
  <c r="L36" i="16"/>
  <c r="O35" i="16"/>
  <c r="N35" i="16"/>
  <c r="M35" i="16"/>
  <c r="L35" i="16"/>
  <c r="O34" i="16"/>
  <c r="N34" i="16"/>
  <c r="M34" i="16"/>
  <c r="L34" i="16"/>
  <c r="O33" i="16"/>
  <c r="N33" i="16"/>
  <c r="M33" i="16"/>
  <c r="L33" i="16"/>
  <c r="O32" i="16"/>
  <c r="N32" i="16"/>
  <c r="M32" i="16"/>
  <c r="L32" i="16"/>
  <c r="O31" i="16"/>
  <c r="N31" i="16"/>
  <c r="M31" i="16"/>
  <c r="L31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P51" i="15"/>
  <c r="M51" i="15"/>
  <c r="H45" i="10"/>
  <c r="H44" i="10"/>
  <c r="H43" i="10"/>
  <c r="H42" i="10"/>
  <c r="H41" i="10"/>
  <c r="O65" i="10"/>
  <c r="N65" i="10"/>
  <c r="M65" i="10"/>
  <c r="P65" i="10" s="1"/>
  <c r="L65" i="10"/>
  <c r="O64" i="10"/>
  <c r="P64" i="10" s="1"/>
  <c r="N64" i="10"/>
  <c r="M64" i="10"/>
  <c r="L64" i="10"/>
  <c r="P63" i="10"/>
  <c r="O63" i="10"/>
  <c r="N63" i="10"/>
  <c r="M63" i="10"/>
  <c r="L63" i="10"/>
  <c r="O62" i="10"/>
  <c r="N62" i="10"/>
  <c r="M62" i="10"/>
  <c r="P62" i="10" s="1"/>
  <c r="L62" i="10"/>
  <c r="O61" i="10"/>
  <c r="N61" i="10"/>
  <c r="M61" i="10"/>
  <c r="P61" i="10" s="1"/>
  <c r="L61" i="10"/>
  <c r="O60" i="10"/>
  <c r="P60" i="10" s="1"/>
  <c r="N60" i="10"/>
  <c r="M60" i="10"/>
  <c r="L60" i="10"/>
  <c r="P59" i="10"/>
  <c r="O59" i="10"/>
  <c r="N59" i="10"/>
  <c r="M59" i="10"/>
  <c r="L59" i="10"/>
  <c r="O58" i="10"/>
  <c r="N58" i="10"/>
  <c r="M58" i="10"/>
  <c r="P58" i="10" s="1"/>
  <c r="L58" i="10"/>
  <c r="O57" i="10"/>
  <c r="N57" i="10"/>
  <c r="M57" i="10"/>
  <c r="P57" i="10" s="1"/>
  <c r="L57" i="10"/>
  <c r="O56" i="10"/>
  <c r="P56" i="10" s="1"/>
  <c r="N56" i="10"/>
  <c r="M56" i="10"/>
  <c r="L56" i="10"/>
  <c r="P55" i="10"/>
  <c r="O55" i="10"/>
  <c r="N55" i="10"/>
  <c r="M55" i="10"/>
  <c r="L55" i="10"/>
  <c r="O54" i="10"/>
  <c r="N54" i="10"/>
  <c r="M54" i="10"/>
  <c r="P54" i="10" s="1"/>
  <c r="L54" i="10"/>
  <c r="O53" i="10"/>
  <c r="N53" i="10"/>
  <c r="M53" i="10"/>
  <c r="P53" i="10" s="1"/>
  <c r="L53" i="10"/>
  <c r="O52" i="10"/>
  <c r="P52" i="10" s="1"/>
  <c r="N52" i="10"/>
  <c r="M52" i="10"/>
  <c r="L52" i="10"/>
  <c r="P51" i="10"/>
  <c r="O51" i="10"/>
  <c r="N51" i="10"/>
  <c r="M51" i="10"/>
  <c r="L51" i="10"/>
  <c r="O50" i="10"/>
  <c r="N50" i="10"/>
  <c r="M50" i="10"/>
  <c r="P50" i="10" s="1"/>
  <c r="L50" i="10"/>
  <c r="O49" i="10"/>
  <c r="N49" i="10"/>
  <c r="M49" i="10"/>
  <c r="P49" i="10" s="1"/>
  <c r="L49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16" i="7"/>
  <c r="K20" i="3"/>
  <c r="O42" i="3"/>
  <c r="N42" i="3"/>
  <c r="M42" i="3"/>
  <c r="P42" i="3" s="1"/>
  <c r="L42" i="3"/>
  <c r="O41" i="3"/>
  <c r="P41" i="3" s="1"/>
  <c r="N41" i="3"/>
  <c r="M41" i="3"/>
  <c r="L41" i="3"/>
  <c r="K42" i="3"/>
  <c r="K41" i="3"/>
  <c r="N29" i="16" l="1"/>
  <c r="N28" i="16"/>
  <c r="N27" i="16"/>
  <c r="N26" i="16"/>
  <c r="N25" i="16"/>
  <c r="O21" i="16" l="1"/>
  <c r="H16" i="15"/>
  <c r="O131" i="14"/>
  <c r="L131" i="14"/>
  <c r="H131" i="14"/>
  <c r="M131" i="14" s="1"/>
  <c r="N37" i="10"/>
  <c r="N33" i="10"/>
  <c r="M42" i="10"/>
  <c r="M41" i="10"/>
  <c r="L70" i="10"/>
  <c r="L69" i="10"/>
  <c r="L68" i="10"/>
  <c r="L67" i="10"/>
  <c r="L66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2" i="10"/>
  <c r="L31" i="10"/>
  <c r="L30" i="10"/>
  <c r="H70" i="10"/>
  <c r="M70" i="10" s="1"/>
  <c r="H69" i="10"/>
  <c r="M69" i="10" s="1"/>
  <c r="H68" i="10"/>
  <c r="M68" i="10" s="1"/>
  <c r="H66" i="10"/>
  <c r="M66" i="10" s="1"/>
  <c r="H48" i="10"/>
  <c r="M48" i="10" s="1"/>
  <c r="H47" i="10"/>
  <c r="M47" i="10" s="1"/>
  <c r="M45" i="10"/>
  <c r="M44" i="10"/>
  <c r="H39" i="10"/>
  <c r="M39" i="10" s="1"/>
  <c r="H38" i="10"/>
  <c r="M38" i="10" s="1"/>
  <c r="H36" i="10"/>
  <c r="M36" i="10" s="1"/>
  <c r="H35" i="10"/>
  <c r="M35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6" i="6"/>
  <c r="H66" i="6"/>
  <c r="M66" i="6" s="1"/>
  <c r="H42" i="6"/>
  <c r="K42" i="6" s="1"/>
  <c r="L46" i="4"/>
  <c r="K131" i="14" l="1"/>
  <c r="K69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7" i="10"/>
  <c r="O34" i="10"/>
  <c r="O29" i="10"/>
  <c r="O43" i="10"/>
  <c r="N43" i="10"/>
  <c r="O40" i="10"/>
  <c r="N40" i="10"/>
  <c r="O39" i="10"/>
  <c r="N39" i="10"/>
  <c r="O38" i="10"/>
  <c r="N38" i="10"/>
  <c r="O45" i="10"/>
  <c r="N45" i="10"/>
  <c r="O44" i="10"/>
  <c r="N44" i="10"/>
  <c r="O42" i="10"/>
  <c r="N42" i="10"/>
  <c r="O41" i="10"/>
  <c r="N41" i="10"/>
  <c r="O36" i="10"/>
  <c r="N36" i="10"/>
  <c r="O35" i="10"/>
  <c r="N35" i="10"/>
  <c r="N34" i="10"/>
  <c r="O32" i="10"/>
  <c r="N32" i="10"/>
  <c r="O31" i="10"/>
  <c r="N31" i="10"/>
  <c r="O30" i="10"/>
  <c r="N30" i="10"/>
  <c r="N29" i="10"/>
  <c r="L33" i="10"/>
  <c r="L29" i="10"/>
  <c r="K45" i="10"/>
  <c r="K44" i="10"/>
  <c r="K42" i="10"/>
  <c r="K41" i="10"/>
  <c r="K39" i="10"/>
  <c r="K38" i="10"/>
  <c r="K36" i="10"/>
  <c r="K35" i="10"/>
  <c r="K34" i="10"/>
  <c r="K32" i="10"/>
  <c r="K31" i="10"/>
  <c r="K30" i="10"/>
  <c r="H40" i="10"/>
  <c r="M40" i="10" s="1"/>
  <c r="H37" i="10"/>
  <c r="M37" i="10" s="1"/>
  <c r="H33" i="10"/>
  <c r="M33" i="10" s="1"/>
  <c r="H29" i="10"/>
  <c r="M29" i="10" s="1"/>
  <c r="P29" i="10" s="1"/>
  <c r="H46" i="10"/>
  <c r="M46" i="10" s="1"/>
  <c r="N42" i="6"/>
  <c r="L42" i="6"/>
  <c r="O42" i="6"/>
  <c r="P42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3" i="10"/>
  <c r="M43" i="10"/>
  <c r="P43" i="10" s="1"/>
  <c r="P36" i="10"/>
  <c r="P42" i="10"/>
  <c r="P45" i="10"/>
  <c r="P39" i="10"/>
  <c r="P35" i="10"/>
  <c r="P41" i="10"/>
  <c r="P44" i="10"/>
  <c r="P31" i="10"/>
  <c r="K29" i="10"/>
  <c r="K33" i="10"/>
  <c r="P33" i="10"/>
  <c r="P37" i="10"/>
  <c r="K37" i="10"/>
  <c r="P40" i="10"/>
  <c r="K40" i="10"/>
  <c r="P38" i="10"/>
  <c r="P34" i="10"/>
  <c r="O20" i="16" l="1"/>
  <c r="O17" i="16"/>
  <c r="N21" i="16"/>
  <c r="K21" i="16"/>
  <c r="H22" i="16"/>
  <c r="H20" i="16"/>
  <c r="K20" i="16" s="1"/>
  <c r="H67" i="10"/>
  <c r="M67" i="10" s="1"/>
  <c r="M20" i="16" l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P39" i="8" s="1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44" i="8" l="1"/>
  <c r="P38" i="8"/>
  <c r="P42" i="8"/>
  <c r="P46" i="8"/>
  <c r="K38" i="8"/>
  <c r="P43" i="8"/>
  <c r="P41" i="8"/>
  <c r="P45" i="8"/>
  <c r="N66" i="6"/>
  <c r="P66" i="6" s="1"/>
  <c r="K66" i="6"/>
  <c r="H59" i="6"/>
  <c r="M59" i="6" s="1"/>
  <c r="H22" i="5"/>
  <c r="H20" i="3"/>
  <c r="M20" i="3" s="1"/>
  <c r="H16" i="3"/>
  <c r="H19" i="3"/>
  <c r="O70" i="6" l="1"/>
  <c r="N70" i="6"/>
  <c r="L70" i="6"/>
  <c r="H70" i="6"/>
  <c r="O67" i="7"/>
  <c r="N67" i="7"/>
  <c r="L67" i="7"/>
  <c r="K70" i="6" l="1"/>
  <c r="M70" i="6"/>
  <c r="P70" i="6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M30" i="16" s="1"/>
  <c r="L30" i="16"/>
  <c r="N30" i="16"/>
  <c r="O30" i="16"/>
  <c r="K18" i="16" l="1"/>
  <c r="M23" i="16"/>
  <c r="M17" i="16"/>
  <c r="P17" i="16" s="1"/>
  <c r="M22" i="16"/>
  <c r="P18" i="16"/>
  <c r="P15" i="16"/>
  <c r="M24" i="16"/>
  <c r="M19" i="16"/>
  <c r="P19" i="16" s="1"/>
  <c r="M16" i="16"/>
  <c r="P16" i="16" s="1"/>
  <c r="K15" i="16"/>
  <c r="H49" i="15"/>
  <c r="K49" i="15" s="1"/>
  <c r="L49" i="15"/>
  <c r="N49" i="15"/>
  <c r="O49" i="15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P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P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1" i="11" l="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M49" i="15"/>
  <c r="P49" i="15" s="1"/>
  <c r="O70" i="10"/>
  <c r="N70" i="10"/>
  <c r="O69" i="10"/>
  <c r="N69" i="10"/>
  <c r="O68" i="10"/>
  <c r="N68" i="10"/>
  <c r="K68" i="10"/>
  <c r="O67" i="10"/>
  <c r="N67" i="10"/>
  <c r="O66" i="10"/>
  <c r="N66" i="10"/>
  <c r="K66" i="10"/>
  <c r="P70" i="10" l="1"/>
  <c r="P69" i="10"/>
  <c r="P67" i="10"/>
  <c r="P66" i="10"/>
  <c r="P68" i="10"/>
  <c r="K67" i="10"/>
  <c r="K70" i="10"/>
  <c r="N50" i="9" l="1"/>
  <c r="L50" i="9"/>
  <c r="O50" i="9"/>
  <c r="L49" i="9"/>
  <c r="N49" i="9"/>
  <c r="P49" i="9" s="1"/>
  <c r="O49" i="9"/>
  <c r="P50" i="9" l="1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2" i="6"/>
  <c r="C79" i="6"/>
  <c r="C74" i="6"/>
  <c r="C79" i="7"/>
  <c r="C76" i="7"/>
  <c r="C71" i="7"/>
  <c r="C122" i="8"/>
  <c r="C119" i="8"/>
  <c r="C114" i="8"/>
  <c r="C107" i="9"/>
  <c r="C104" i="9"/>
  <c r="C99" i="9"/>
  <c r="C82" i="10"/>
  <c r="C79" i="10"/>
  <c r="C74" i="10"/>
  <c r="C98" i="11"/>
  <c r="C95" i="11"/>
  <c r="C90" i="11"/>
  <c r="C48" i="12"/>
  <c r="C45" i="12"/>
  <c r="C40" i="12"/>
  <c r="C35" i="13"/>
  <c r="C32" i="13"/>
  <c r="C27" i="13"/>
  <c r="C158" i="14"/>
  <c r="C155" i="14"/>
  <c r="C150" i="14"/>
  <c r="C62" i="15"/>
  <c r="C59" i="15"/>
  <c r="C54" i="15"/>
  <c r="C80" i="16"/>
  <c r="C77" i="16"/>
  <c r="C72" i="16"/>
  <c r="C30" i="32"/>
  <c r="C27" i="32"/>
  <c r="C23" i="32"/>
  <c r="C74" i="4"/>
  <c r="C71" i="4"/>
  <c r="C66" i="4"/>
  <c r="C54" i="3"/>
  <c r="C51" i="3"/>
  <c r="C46" i="3"/>
  <c r="A42" i="2"/>
  <c r="A42" i="5" s="1"/>
  <c r="P10" i="5" s="1"/>
  <c r="A49" i="3" l="1"/>
  <c r="P10" i="3" s="1"/>
  <c r="A25" i="32"/>
  <c r="P10" i="32" s="1"/>
  <c r="A75" i="16"/>
  <c r="P10" i="16" s="1"/>
  <c r="A153" i="14"/>
  <c r="P10" i="14" s="1"/>
  <c r="A43" i="12"/>
  <c r="P10" i="12" s="1"/>
  <c r="A77" i="10"/>
  <c r="P10" i="10" s="1"/>
  <c r="A117" i="8"/>
  <c r="P10" i="8" s="1"/>
  <c r="A77" i="6"/>
  <c r="P10" i="6" s="1"/>
  <c r="A69" i="4"/>
  <c r="P10" i="4" s="1"/>
  <c r="A57" i="15"/>
  <c r="P10" i="15" s="1"/>
  <c r="A30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32" l="1"/>
  <c r="D7" i="16"/>
  <c r="D7" i="15"/>
  <c r="D7" i="14"/>
  <c r="D7" i="13"/>
  <c r="D7" i="12"/>
  <c r="D7" i="11"/>
  <c r="D7" i="10"/>
  <c r="D7" i="9"/>
  <c r="D7" i="7"/>
  <c r="D7" i="5"/>
  <c r="D7" i="4"/>
  <c r="D8" i="32"/>
  <c r="D8" i="16"/>
  <c r="D8" i="15"/>
  <c r="D8" i="14"/>
  <c r="D8" i="13"/>
  <c r="D8" i="12"/>
  <c r="D8" i="11"/>
  <c r="D8" i="10"/>
  <c r="D8" i="9"/>
  <c r="D8" i="8"/>
  <c r="D8" i="7"/>
  <c r="D8" i="6"/>
  <c r="D8" i="5"/>
  <c r="D5" i="32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32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0" i="6"/>
  <c r="M40" i="6" s="1"/>
  <c r="H41" i="6"/>
  <c r="H44" i="6"/>
  <c r="M44" i="6" s="1"/>
  <c r="H45" i="6"/>
  <c r="H46" i="6"/>
  <c r="H47" i="6"/>
  <c r="M47" i="6" s="1"/>
  <c r="H48" i="6"/>
  <c r="H50" i="6"/>
  <c r="H51" i="6"/>
  <c r="M51" i="6" s="1"/>
  <c r="H52" i="6"/>
  <c r="H54" i="6"/>
  <c r="H56" i="6"/>
  <c r="H57" i="6"/>
  <c r="M57" i="6" s="1"/>
  <c r="H58" i="6"/>
  <c r="H60" i="6"/>
  <c r="H61" i="6"/>
  <c r="H62" i="6"/>
  <c r="M62" i="6" s="1"/>
  <c r="H63" i="6"/>
  <c r="M63" i="6" s="1"/>
  <c r="H64" i="6"/>
  <c r="M64" i="6" s="1"/>
  <c r="H65" i="6"/>
  <c r="M65" i="6" s="1"/>
  <c r="H69" i="6"/>
  <c r="M69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0" i="15"/>
  <c r="H28" i="15"/>
  <c r="H15" i="6"/>
  <c r="H15" i="9"/>
  <c r="H15" i="10"/>
  <c r="L29" i="6"/>
  <c r="L33" i="6"/>
  <c r="L54" i="6"/>
  <c r="L58" i="6"/>
  <c r="L17" i="15"/>
  <c r="L21" i="15"/>
  <c r="L25" i="15"/>
  <c r="H22" i="6"/>
  <c r="H34" i="6"/>
  <c r="M34" i="6" s="1"/>
  <c r="H43" i="6"/>
  <c r="H55" i="6"/>
  <c r="M55" i="6" s="1"/>
  <c r="H68" i="6"/>
  <c r="M68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6" i="4"/>
  <c r="N47" i="4"/>
  <c r="N48" i="4"/>
  <c r="N50" i="4"/>
  <c r="N51" i="4"/>
  <c r="N52" i="4"/>
  <c r="N54" i="4"/>
  <c r="N55" i="4"/>
  <c r="N56" i="4"/>
  <c r="N58" i="4"/>
  <c r="N59" i="4"/>
  <c r="N60" i="4"/>
  <c r="N62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9" i="2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7" i="6"/>
  <c r="M67" i="6" s="1"/>
  <c r="H53" i="6"/>
  <c r="M53" i="6" s="1"/>
  <c r="H49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3" i="15"/>
  <c r="H37" i="15"/>
  <c r="H25" i="15"/>
  <c r="N20" i="32"/>
  <c r="L20" i="32"/>
  <c r="H20" i="32"/>
  <c r="N19" i="32"/>
  <c r="L19" i="32"/>
  <c r="H19" i="32"/>
  <c r="N18" i="32"/>
  <c r="L18" i="32"/>
  <c r="H18" i="32"/>
  <c r="N17" i="32"/>
  <c r="L17" i="32"/>
  <c r="H17" i="32"/>
  <c r="N16" i="32"/>
  <c r="L16" i="32"/>
  <c r="H16" i="32"/>
  <c r="N15" i="32"/>
  <c r="L15" i="32"/>
  <c r="H15" i="32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2" i="4"/>
  <c r="H62" i="4"/>
  <c r="N61" i="4"/>
  <c r="L61" i="4"/>
  <c r="H61" i="4"/>
  <c r="L60" i="4"/>
  <c r="H60" i="4"/>
  <c r="L59" i="4"/>
  <c r="H59" i="4"/>
  <c r="L58" i="4"/>
  <c r="H58" i="4"/>
  <c r="O58" i="4" s="1"/>
  <c r="N57" i="4"/>
  <c r="L57" i="4"/>
  <c r="H57" i="4"/>
  <c r="L56" i="4"/>
  <c r="H56" i="4"/>
  <c r="L55" i="4"/>
  <c r="H55" i="4"/>
  <c r="L54" i="4"/>
  <c r="H54" i="4"/>
  <c r="N53" i="4"/>
  <c r="L53" i="4"/>
  <c r="H53" i="4"/>
  <c r="L52" i="4"/>
  <c r="H52" i="4"/>
  <c r="L51" i="4"/>
  <c r="H51" i="4"/>
  <c r="L50" i="4"/>
  <c r="H50" i="4"/>
  <c r="N49" i="4"/>
  <c r="L49" i="4"/>
  <c r="H49" i="4"/>
  <c r="L48" i="4"/>
  <c r="H48" i="4"/>
  <c r="L47" i="4"/>
  <c r="H47" i="4"/>
  <c r="H46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45" i="15" l="1"/>
  <c r="L41" i="15"/>
  <c r="L37" i="15"/>
  <c r="L33" i="15"/>
  <c r="L29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38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45" i="15"/>
  <c r="N41" i="15"/>
  <c r="N37" i="15"/>
  <c r="N33" i="15"/>
  <c r="N29" i="15"/>
  <c r="N25" i="15"/>
  <c r="N21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2" i="15"/>
  <c r="N46" i="15"/>
  <c r="N30" i="15"/>
  <c r="O58" i="8"/>
  <c r="O90" i="8"/>
  <c r="O33" i="6"/>
  <c r="O105" i="8"/>
  <c r="O67" i="6"/>
  <c r="O29" i="8"/>
  <c r="O62" i="6"/>
  <c r="O58" i="6"/>
  <c r="O46" i="6"/>
  <c r="O41" i="6"/>
  <c r="O37" i="6"/>
  <c r="N50" i="15"/>
  <c r="N42" i="15"/>
  <c r="N34" i="15"/>
  <c r="L24" i="15"/>
  <c r="L20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4" i="6"/>
  <c r="N50" i="6"/>
  <c r="L22" i="12"/>
  <c r="L18" i="12"/>
  <c r="N26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6" i="15"/>
  <c r="N24" i="15"/>
  <c r="N20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0" i="15"/>
  <c r="L46" i="15"/>
  <c r="L42" i="15"/>
  <c r="L38" i="15"/>
  <c r="L34" i="15"/>
  <c r="L30" i="15"/>
  <c r="L26" i="15"/>
  <c r="L22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8" i="6"/>
  <c r="L50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7" i="6"/>
  <c r="L67" i="6"/>
  <c r="N62" i="6"/>
  <c r="L62" i="6"/>
  <c r="N46" i="6"/>
  <c r="L46" i="6"/>
  <c r="N41" i="6"/>
  <c r="L41" i="6"/>
  <c r="N37" i="6"/>
  <c r="L37" i="6"/>
  <c r="O50" i="6"/>
  <c r="O54" i="6"/>
  <c r="N44" i="15"/>
  <c r="L44" i="15"/>
  <c r="N28" i="15"/>
  <c r="L28" i="15"/>
  <c r="N105" i="14"/>
  <c r="L105" i="14"/>
  <c r="N73" i="14"/>
  <c r="L73" i="14"/>
  <c r="N39" i="14"/>
  <c r="L39" i="14"/>
  <c r="L36" i="15"/>
  <c r="H66" i="11"/>
  <c r="L66" i="11"/>
  <c r="N48" i="15"/>
  <c r="L48" i="15"/>
  <c r="N40" i="15"/>
  <c r="L40" i="15"/>
  <c r="N32" i="15"/>
  <c r="L32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58" i="4"/>
  <c r="P58" i="4" s="1"/>
  <c r="K43" i="7"/>
  <c r="K59" i="8"/>
  <c r="K91" i="8"/>
  <c r="M94" i="9"/>
  <c r="K47" i="7"/>
  <c r="K43" i="9"/>
  <c r="K62" i="9"/>
  <c r="K73" i="9"/>
  <c r="K55" i="8"/>
  <c r="K48" i="10"/>
  <c r="K27" i="7"/>
  <c r="L23" i="10"/>
  <c r="L85" i="9"/>
  <c r="L53" i="9"/>
  <c r="L85" i="8"/>
  <c r="M25" i="4"/>
  <c r="M45" i="4"/>
  <c r="O45" i="4"/>
  <c r="O54" i="4"/>
  <c r="M16" i="4"/>
  <c r="O16" i="4"/>
  <c r="O26" i="4"/>
  <c r="M28" i="4"/>
  <c r="O28" i="4"/>
  <c r="M37" i="4"/>
  <c r="O37" i="4"/>
  <c r="O47" i="4"/>
  <c r="M56" i="4"/>
  <c r="O56" i="4"/>
  <c r="M20" i="4"/>
  <c r="O20" i="4"/>
  <c r="M21" i="4"/>
  <c r="O21" i="4"/>
  <c r="O22" i="4"/>
  <c r="O23" i="4"/>
  <c r="O31" i="4"/>
  <c r="M32" i="4"/>
  <c r="O32" i="4"/>
  <c r="M33" i="4"/>
  <c r="O33" i="4"/>
  <c r="O34" i="4"/>
  <c r="P34" i="4" s="1"/>
  <c r="O42" i="4"/>
  <c r="O43" i="4"/>
  <c r="M47" i="4"/>
  <c r="P47" i="4" s="1"/>
  <c r="O50" i="4"/>
  <c r="O51" i="4"/>
  <c r="M52" i="4"/>
  <c r="O52" i="4"/>
  <c r="M53" i="4"/>
  <c r="O59" i="4"/>
  <c r="M60" i="4"/>
  <c r="O60" i="4"/>
  <c r="M61" i="4"/>
  <c r="O24" i="5"/>
  <c r="M26" i="5"/>
  <c r="O26" i="5"/>
  <c r="O15" i="32"/>
  <c r="O16" i="32"/>
  <c r="M17" i="32"/>
  <c r="O17" i="32"/>
  <c r="P17" i="32" s="1"/>
  <c r="M18" i="32"/>
  <c r="O27" i="5"/>
  <c r="M29" i="5"/>
  <c r="O29" i="5"/>
  <c r="O30" i="5"/>
  <c r="M32" i="5"/>
  <c r="O32" i="5"/>
  <c r="O33" i="5"/>
  <c r="O19" i="32"/>
  <c r="M20" i="32"/>
  <c r="O20" i="32"/>
  <c r="M24" i="4"/>
  <c r="P24" i="4" s="1"/>
  <c r="O24" i="4"/>
  <c r="M44" i="4"/>
  <c r="O44" i="4"/>
  <c r="O62" i="4"/>
  <c r="M17" i="4"/>
  <c r="O17" i="4"/>
  <c r="O27" i="4"/>
  <c r="O38" i="4"/>
  <c r="O46" i="4"/>
  <c r="O55" i="4"/>
  <c r="M57" i="4"/>
  <c r="O57" i="4"/>
  <c r="O16" i="5"/>
  <c r="M18" i="5"/>
  <c r="O18" i="5"/>
  <c r="O19" i="5"/>
  <c r="P19" i="5" s="1"/>
  <c r="O34" i="5"/>
  <c r="O35" i="4"/>
  <c r="O18" i="4"/>
  <c r="P18" i="4" s="1"/>
  <c r="M29" i="4"/>
  <c r="P29" i="4" s="1"/>
  <c r="O29" i="4"/>
  <c r="M36" i="4"/>
  <c r="O36" i="4"/>
  <c r="O39" i="4"/>
  <c r="P39" i="4" s="1"/>
  <c r="O19" i="4"/>
  <c r="O30" i="4"/>
  <c r="M35" i="4"/>
  <c r="P35" i="4" s="1"/>
  <c r="M40" i="4"/>
  <c r="P40" i="4" s="1"/>
  <c r="O40" i="4"/>
  <c r="M41" i="4"/>
  <c r="M48" i="4"/>
  <c r="O48" i="4"/>
  <c r="M49" i="4"/>
  <c r="M54" i="4"/>
  <c r="K58" i="4"/>
  <c r="M62" i="4"/>
  <c r="P62" i="4" s="1"/>
  <c r="O20" i="5"/>
  <c r="M22" i="5"/>
  <c r="O22" i="5"/>
  <c r="O23" i="5"/>
  <c r="P23" i="5" s="1"/>
  <c r="M30" i="5"/>
  <c r="M33" i="5"/>
  <c r="O36" i="15"/>
  <c r="O37" i="15"/>
  <c r="M37" i="14"/>
  <c r="O37" i="14"/>
  <c r="O38" i="14"/>
  <c r="O39" i="14"/>
  <c r="M53" i="14"/>
  <c r="O53" i="14"/>
  <c r="O54" i="14"/>
  <c r="O55" i="14"/>
  <c r="M71" i="14"/>
  <c r="O71" i="14"/>
  <c r="O72" i="14"/>
  <c r="O73" i="14"/>
  <c r="M87" i="14"/>
  <c r="O87" i="14"/>
  <c r="O88" i="14"/>
  <c r="O89" i="14"/>
  <c r="M103" i="14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P29" i="12" s="1"/>
  <c r="O29" i="12"/>
  <c r="K39" i="9"/>
  <c r="M48" i="9"/>
  <c r="K59" i="9"/>
  <c r="K65" i="9"/>
  <c r="K65" i="8"/>
  <c r="M70" i="8"/>
  <c r="O70" i="8"/>
  <c r="K107" i="8"/>
  <c r="O37" i="7"/>
  <c r="M37" i="7"/>
  <c r="O40" i="15"/>
  <c r="O41" i="15"/>
  <c r="O42" i="15"/>
  <c r="M43" i="15"/>
  <c r="O43" i="15"/>
  <c r="M41" i="14"/>
  <c r="O41" i="14"/>
  <c r="O43" i="14"/>
  <c r="M57" i="14"/>
  <c r="O57" i="14"/>
  <c r="O59" i="14"/>
  <c r="M75" i="14"/>
  <c r="O75" i="14"/>
  <c r="P75" i="14" s="1"/>
  <c r="O77" i="14"/>
  <c r="M91" i="14"/>
  <c r="O91" i="14"/>
  <c r="O93" i="14"/>
  <c r="M107" i="14"/>
  <c r="P107" i="14" s="1"/>
  <c r="O107" i="14"/>
  <c r="M119" i="14"/>
  <c r="O119" i="14"/>
  <c r="O120" i="14"/>
  <c r="M136" i="14"/>
  <c r="O136" i="14"/>
  <c r="O138" i="14"/>
  <c r="M17" i="12"/>
  <c r="P17" i="12" s="1"/>
  <c r="O17" i="12"/>
  <c r="M33" i="12"/>
  <c r="O33" i="12"/>
  <c r="K36" i="11"/>
  <c r="K47" i="11"/>
  <c r="K64" i="11"/>
  <c r="K68" i="11"/>
  <c r="K72" i="11"/>
  <c r="K76" i="11"/>
  <c r="K80" i="11"/>
  <c r="O86" i="11"/>
  <c r="O46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1" i="15"/>
  <c r="O22" i="15"/>
  <c r="O23" i="15"/>
  <c r="O25" i="15"/>
  <c r="O26" i="15"/>
  <c r="O27" i="15"/>
  <c r="O29" i="15"/>
  <c r="O30" i="15"/>
  <c r="O31" i="15"/>
  <c r="O44" i="15"/>
  <c r="O45" i="15"/>
  <c r="O47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P95" i="14" s="1"/>
  <c r="O95" i="14"/>
  <c r="O96" i="14"/>
  <c r="O97" i="14"/>
  <c r="M115" i="14"/>
  <c r="P115" i="14" s="1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0" i="15"/>
  <c r="O20" i="15"/>
  <c r="O24" i="15"/>
  <c r="M28" i="15"/>
  <c r="O28" i="15"/>
  <c r="O32" i="15"/>
  <c r="O33" i="15"/>
  <c r="O34" i="15"/>
  <c r="O48" i="15"/>
  <c r="O50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P25" i="12" s="1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4" i="6"/>
  <c r="K60" i="6"/>
  <c r="O76" i="11"/>
  <c r="O68" i="11"/>
  <c r="O93" i="9"/>
  <c r="K22" i="9"/>
  <c r="M17" i="6"/>
  <c r="K17" i="6"/>
  <c r="K19" i="6"/>
  <c r="O34" i="6"/>
  <c r="O51" i="6"/>
  <c r="K56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2" i="6"/>
  <c r="M17" i="8"/>
  <c r="K72" i="8"/>
  <c r="K77" i="8"/>
  <c r="M97" i="8"/>
  <c r="M101" i="8"/>
  <c r="O101" i="8"/>
  <c r="M109" i="8"/>
  <c r="K51" i="7"/>
  <c r="K31" i="6"/>
  <c r="K48" i="6"/>
  <c r="K59" i="6"/>
  <c r="N46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8" i="6"/>
  <c r="N68" i="6"/>
  <c r="L68" i="6"/>
  <c r="N63" i="6"/>
  <c r="L63" i="6"/>
  <c r="L59" i="6"/>
  <c r="N59" i="6"/>
  <c r="L55" i="6"/>
  <c r="N55" i="6"/>
  <c r="N51" i="6"/>
  <c r="L51" i="6"/>
  <c r="N47" i="6"/>
  <c r="L47" i="6"/>
  <c r="M41" i="6"/>
  <c r="L43" i="6"/>
  <c r="N43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47" i="15"/>
  <c r="L47" i="15"/>
  <c r="N43" i="15"/>
  <c r="L43" i="15"/>
  <c r="O39" i="15"/>
  <c r="N39" i="15"/>
  <c r="L39" i="15"/>
  <c r="O35" i="15"/>
  <c r="N35" i="15"/>
  <c r="L35" i="15"/>
  <c r="N31" i="15"/>
  <c r="L31" i="15"/>
  <c r="N27" i="15"/>
  <c r="L27" i="15"/>
  <c r="N23" i="15"/>
  <c r="L23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18" i="14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P66" i="14" s="1"/>
  <c r="M70" i="14"/>
  <c r="M74" i="14"/>
  <c r="P74" i="14" s="1"/>
  <c r="M78" i="14"/>
  <c r="M82" i="14"/>
  <c r="M86" i="14"/>
  <c r="M90" i="14"/>
  <c r="M94" i="14"/>
  <c r="M98" i="14"/>
  <c r="P98" i="14" s="1"/>
  <c r="M102" i="14"/>
  <c r="M106" i="14"/>
  <c r="P106" i="14" s="1"/>
  <c r="M110" i="14"/>
  <c r="M114" i="14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G29" i="2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48" i="10"/>
  <c r="N48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5" i="6"/>
  <c r="N65" i="6"/>
  <c r="L65" i="6"/>
  <c r="L61" i="6"/>
  <c r="O61" i="6"/>
  <c r="N61" i="6"/>
  <c r="O57" i="6"/>
  <c r="N57" i="6"/>
  <c r="L57" i="6"/>
  <c r="L53" i="6"/>
  <c r="O53" i="6"/>
  <c r="N53" i="6"/>
  <c r="O49" i="6"/>
  <c r="N49" i="6"/>
  <c r="L49" i="6"/>
  <c r="L45" i="6"/>
  <c r="O45" i="6"/>
  <c r="N45" i="6"/>
  <c r="O40" i="6"/>
  <c r="N40" i="6"/>
  <c r="L40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0" i="4"/>
  <c r="P50" i="4" s="1"/>
  <c r="M55" i="4"/>
  <c r="K57" i="4"/>
  <c r="M25" i="5"/>
  <c r="P25" i="5" s="1"/>
  <c r="K25" i="5"/>
  <c r="M22" i="4"/>
  <c r="P22" i="4" s="1"/>
  <c r="M27" i="4"/>
  <c r="M38" i="4"/>
  <c r="M42" i="4"/>
  <c r="M46" i="4"/>
  <c r="M51" i="4"/>
  <c r="P51" i="4" s="1"/>
  <c r="M59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M16" i="32"/>
  <c r="P16" i="32" s="1"/>
  <c r="K20" i="32"/>
  <c r="K18" i="5"/>
  <c r="K22" i="5"/>
  <c r="K26" i="5"/>
  <c r="K29" i="5"/>
  <c r="K32" i="5"/>
  <c r="K20" i="15"/>
  <c r="K28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P55" i="14" s="1"/>
  <c r="K57" i="14"/>
  <c r="M59" i="14"/>
  <c r="P59" i="14" s="1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K34" i="12"/>
  <c r="M34" i="12"/>
  <c r="P34" i="12" s="1"/>
  <c r="M36" i="12"/>
  <c r="K36" i="12"/>
  <c r="K16" i="12"/>
  <c r="M18" i="12"/>
  <c r="K41" i="11"/>
  <c r="M41" i="11"/>
  <c r="K57" i="11"/>
  <c r="M57" i="11"/>
  <c r="P57" i="11" s="1"/>
  <c r="K69" i="11"/>
  <c r="M69" i="11"/>
  <c r="P69" i="11" s="1"/>
  <c r="K85" i="11"/>
  <c r="M85" i="11"/>
  <c r="P85" i="11" s="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5" i="6"/>
  <c r="K46" i="6"/>
  <c r="K54" i="6"/>
  <c r="K62" i="6"/>
  <c r="M25" i="6"/>
  <c r="K25" i="6"/>
  <c r="K33" i="6"/>
  <c r="K41" i="6"/>
  <c r="K50" i="6"/>
  <c r="K58" i="6"/>
  <c r="K67" i="6"/>
  <c r="K68" i="6"/>
  <c r="M15" i="4"/>
  <c r="P15" i="4" s="1"/>
  <c r="N36" i="5"/>
  <c r="G17" i="2" s="1"/>
  <c r="P19" i="4"/>
  <c r="P30" i="4"/>
  <c r="N15" i="9"/>
  <c r="L15" i="9"/>
  <c r="O47" i="10"/>
  <c r="N47" i="10"/>
  <c r="O26" i="10"/>
  <c r="N26" i="10"/>
  <c r="O22" i="10"/>
  <c r="N22" i="10"/>
  <c r="O18" i="10"/>
  <c r="N18" i="10"/>
  <c r="N14" i="13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P23" i="8" s="1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69" i="6"/>
  <c r="N69" i="6"/>
  <c r="N64" i="6"/>
  <c r="L64" i="6"/>
  <c r="O60" i="6"/>
  <c r="N60" i="6"/>
  <c r="L60" i="6"/>
  <c r="O56" i="6"/>
  <c r="N56" i="6"/>
  <c r="L56" i="6"/>
  <c r="O52" i="6"/>
  <c r="N52" i="6"/>
  <c r="L52" i="6"/>
  <c r="L48" i="6"/>
  <c r="O48" i="6"/>
  <c r="N48" i="6"/>
  <c r="L44" i="6"/>
  <c r="O44" i="6"/>
  <c r="N44" i="6"/>
  <c r="L39" i="6"/>
  <c r="N39" i="6"/>
  <c r="L35" i="6"/>
  <c r="N35" i="6"/>
  <c r="L31" i="6"/>
  <c r="O31" i="6"/>
  <c r="N31" i="6"/>
  <c r="P31" i="6" s="1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5" i="4"/>
  <c r="L36" i="5"/>
  <c r="I17" i="2" s="1"/>
  <c r="P20" i="4"/>
  <c r="P21" i="4"/>
  <c r="P43" i="4"/>
  <c r="P48" i="4"/>
  <c r="P53" i="14"/>
  <c r="P71" i="14"/>
  <c r="P91" i="14"/>
  <c r="P103" i="14"/>
  <c r="P119" i="14"/>
  <c r="P136" i="14"/>
  <c r="P48" i="14"/>
  <c r="P82" i="14"/>
  <c r="P114" i="14"/>
  <c r="P16" i="12"/>
  <c r="P21" i="12"/>
  <c r="P62" i="9"/>
  <c r="N16" i="15"/>
  <c r="I29" i="2"/>
  <c r="M16" i="5"/>
  <c r="M20" i="5"/>
  <c r="M24" i="5"/>
  <c r="P24" i="5" s="1"/>
  <c r="M27" i="5"/>
  <c r="P27" i="5" s="1"/>
  <c r="M34" i="5"/>
  <c r="P34" i="5" s="1"/>
  <c r="M15" i="32"/>
  <c r="P15" i="32" s="1"/>
  <c r="K17" i="32"/>
  <c r="M19" i="32"/>
  <c r="P19" i="32" s="1"/>
  <c r="L69" i="16"/>
  <c r="I28" i="2" s="1"/>
  <c r="M25" i="15"/>
  <c r="P25" i="15" s="1"/>
  <c r="M37" i="15"/>
  <c r="K43" i="15"/>
  <c r="K16" i="14"/>
  <c r="K20" i="14"/>
  <c r="K24" i="14"/>
  <c r="K28" i="14"/>
  <c r="M30" i="14"/>
  <c r="K32" i="14"/>
  <c r="M34" i="14"/>
  <c r="K36" i="14"/>
  <c r="M38" i="14"/>
  <c r="P38" i="14" s="1"/>
  <c r="K40" i="14"/>
  <c r="M42" i="14"/>
  <c r="K44" i="14"/>
  <c r="M46" i="14"/>
  <c r="P46" i="14" s="1"/>
  <c r="K48" i="14"/>
  <c r="M50" i="14"/>
  <c r="K52" i="14"/>
  <c r="M54" i="14"/>
  <c r="P54" i="14" s="1"/>
  <c r="K56" i="14"/>
  <c r="M58" i="14"/>
  <c r="P58" i="14" s="1"/>
  <c r="K61" i="14"/>
  <c r="M64" i="14"/>
  <c r="K66" i="14"/>
  <c r="M68" i="14"/>
  <c r="P68" i="14" s="1"/>
  <c r="K70" i="14"/>
  <c r="M72" i="14"/>
  <c r="P72" i="14" s="1"/>
  <c r="K74" i="14"/>
  <c r="M76" i="14"/>
  <c r="K78" i="14"/>
  <c r="M80" i="14"/>
  <c r="P80" i="14" s="1"/>
  <c r="K82" i="14"/>
  <c r="M84" i="14"/>
  <c r="K86" i="14"/>
  <c r="M88" i="14"/>
  <c r="P88" i="14" s="1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M108" i="14"/>
  <c r="P108" i="14" s="1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M145" i="14"/>
  <c r="P145" i="14" s="1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47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49" i="6"/>
  <c r="K65" i="6"/>
  <c r="K20" i="6"/>
  <c r="K36" i="6"/>
  <c r="K53" i="6"/>
  <c r="M24" i="6"/>
  <c r="K24" i="6"/>
  <c r="K40" i="6"/>
  <c r="K57" i="6"/>
  <c r="M28" i="6"/>
  <c r="K28" i="6"/>
  <c r="K45" i="6"/>
  <c r="M60" i="6"/>
  <c r="K61" i="6"/>
  <c r="N63" i="4"/>
  <c r="G16" i="2" s="1"/>
  <c r="K20" i="4"/>
  <c r="K24" i="4"/>
  <c r="K28" i="4"/>
  <c r="K32" i="4"/>
  <c r="K56" i="4"/>
  <c r="K60" i="4"/>
  <c r="K16" i="4"/>
  <c r="K36" i="4"/>
  <c r="K40" i="4"/>
  <c r="K44" i="4"/>
  <c r="K48" i="4"/>
  <c r="K52" i="4"/>
  <c r="L63" i="4"/>
  <c r="I16" i="2" s="1"/>
  <c r="P140" i="14" l="1"/>
  <c r="P29" i="14"/>
  <c r="P111" i="14"/>
  <c r="P87" i="14"/>
  <c r="P60" i="11"/>
  <c r="P31" i="8"/>
  <c r="P27" i="8"/>
  <c r="P29" i="5"/>
  <c r="P57" i="4"/>
  <c r="P60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3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37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4" i="14"/>
  <c r="P32" i="14"/>
  <c r="L68" i="7"/>
  <c r="P20" i="32"/>
  <c r="P64" i="14"/>
  <c r="P117" i="14"/>
  <c r="P76" i="14"/>
  <c r="P125" i="14"/>
  <c r="P79" i="14"/>
  <c r="P62" i="14"/>
  <c r="L71" i="6"/>
  <c r="M127" i="14"/>
  <c r="M22" i="12"/>
  <c r="P22" i="12" s="1"/>
  <c r="K22" i="12"/>
  <c r="M15" i="12"/>
  <c r="M46" i="11"/>
  <c r="P94" i="9"/>
  <c r="N68" i="7"/>
  <c r="G19" i="2" s="1"/>
  <c r="N71" i="6"/>
  <c r="G18" i="2" s="1"/>
  <c r="M71" i="6"/>
  <c r="F18" i="2" s="1"/>
  <c r="P52" i="4"/>
  <c r="P33" i="4"/>
  <c r="P56" i="4"/>
  <c r="P54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7" i="6"/>
  <c r="P37" i="6"/>
  <c r="P24" i="6"/>
  <c r="P67" i="6"/>
  <c r="P54" i="6"/>
  <c r="P46" i="6"/>
  <c r="P45" i="6"/>
  <c r="P16" i="6"/>
  <c r="P50" i="6"/>
  <c r="P61" i="6"/>
  <c r="P40" i="6"/>
  <c r="P62" i="6"/>
  <c r="P36" i="6"/>
  <c r="P49" i="6"/>
  <c r="P53" i="6"/>
  <c r="P20" i="6"/>
  <c r="P65" i="6"/>
  <c r="P58" i="6"/>
  <c r="P41" i="6"/>
  <c r="P33" i="6"/>
  <c r="P32" i="6"/>
  <c r="P28" i="6"/>
  <c r="P81" i="11"/>
  <c r="P93" i="14"/>
  <c r="P15" i="10"/>
  <c r="N51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6" i="4"/>
  <c r="P59" i="4"/>
  <c r="L147" i="14"/>
  <c r="I26" i="2" s="1"/>
  <c r="K30" i="7"/>
  <c r="O30" i="7"/>
  <c r="P30" i="7" s="1"/>
  <c r="K106" i="8"/>
  <c r="O106" i="8"/>
  <c r="P106" i="8" s="1"/>
  <c r="M96" i="9"/>
  <c r="F21" i="2" s="1"/>
  <c r="O21" i="10"/>
  <c r="M21" i="10"/>
  <c r="M34" i="11"/>
  <c r="O34" i="11"/>
  <c r="P22" i="6"/>
  <c r="P68" i="6"/>
  <c r="P87" i="9"/>
  <c r="P26" i="6"/>
  <c r="P95" i="8"/>
  <c r="K64" i="6"/>
  <c r="O64" i="6"/>
  <c r="P64" i="6" s="1"/>
  <c r="K68" i="8"/>
  <c r="O68" i="8"/>
  <c r="P68" i="8" s="1"/>
  <c r="K69" i="6"/>
  <c r="O69" i="6"/>
  <c r="P69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K57" i="8"/>
  <c r="O57" i="8"/>
  <c r="P57" i="8" s="1"/>
  <c r="K37" i="8"/>
  <c r="K59" i="11"/>
  <c r="O59" i="11"/>
  <c r="P59" i="11" s="1"/>
  <c r="P81" i="8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1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28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N24" i="13"/>
  <c r="G25" i="2" s="1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I18" i="2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46" i="10"/>
  <c r="K47" i="6"/>
  <c r="O47" i="6"/>
  <c r="P47" i="6" s="1"/>
  <c r="K75" i="11"/>
  <c r="O75" i="11"/>
  <c r="P75" i="11" s="1"/>
  <c r="K46" i="10"/>
  <c r="O113" i="14"/>
  <c r="P113" i="14" s="1"/>
  <c r="P93" i="9"/>
  <c r="P32" i="7"/>
  <c r="P36" i="7"/>
  <c r="P48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0" i="6"/>
  <c r="O17" i="8"/>
  <c r="P17" i="8" s="1"/>
  <c r="K17" i="8"/>
  <c r="K63" i="6"/>
  <c r="O63" i="6"/>
  <c r="P63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4" i="6"/>
  <c r="P48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3" i="6"/>
  <c r="O43" i="6"/>
  <c r="P43" i="6" s="1"/>
  <c r="K30" i="6"/>
  <c r="O30" i="6"/>
  <c r="P30" i="6" s="1"/>
  <c r="K55" i="6"/>
  <c r="O55" i="6"/>
  <c r="P55" i="6" s="1"/>
  <c r="K91" i="9"/>
  <c r="O91" i="9"/>
  <c r="P91" i="9" s="1"/>
  <c r="K46" i="4"/>
  <c r="K112" i="14"/>
  <c r="K105" i="14"/>
  <c r="O83" i="9"/>
  <c r="P83" i="9" s="1"/>
  <c r="K18" i="12"/>
  <c r="K29" i="4"/>
  <c r="O59" i="6"/>
  <c r="P59" i="6" s="1"/>
  <c r="P65" i="8"/>
  <c r="K27" i="4"/>
  <c r="K50" i="4"/>
  <c r="K116" i="14"/>
  <c r="K97" i="14"/>
  <c r="K54" i="14"/>
  <c r="K39" i="14"/>
  <c r="K51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59" i="4"/>
  <c r="K62" i="4"/>
  <c r="K24" i="5"/>
  <c r="P19" i="6"/>
  <c r="P52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1" i="10"/>
  <c r="I22" i="2" s="1"/>
  <c r="P15" i="9"/>
  <c r="P48" i="11"/>
  <c r="N37" i="12"/>
  <c r="G24" i="2" s="1"/>
  <c r="P21" i="6"/>
  <c r="P56" i="11"/>
  <c r="L37" i="12"/>
  <c r="I24" i="2" s="1"/>
  <c r="P51" i="6"/>
  <c r="K19" i="9"/>
  <c r="K74" i="11"/>
  <c r="K34" i="11"/>
  <c r="K80" i="14"/>
  <c r="K65" i="14"/>
  <c r="K37" i="7"/>
  <c r="K138" i="14"/>
  <c r="K92" i="14"/>
  <c r="K33" i="5"/>
  <c r="K15" i="32"/>
  <c r="P20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1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K18" i="32"/>
  <c r="O18" i="32"/>
  <c r="O61" i="4"/>
  <c r="P61" i="4" s="1"/>
  <c r="K61" i="4"/>
  <c r="K43" i="4"/>
  <c r="K34" i="4"/>
  <c r="K23" i="4"/>
  <c r="K47" i="4"/>
  <c r="K54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5" i="15"/>
  <c r="K137" i="14"/>
  <c r="K108" i="14"/>
  <c r="K93" i="14"/>
  <c r="K76" i="14"/>
  <c r="K59" i="14"/>
  <c r="K42" i="14"/>
  <c r="K70" i="8"/>
  <c r="K58" i="11"/>
  <c r="K50" i="11"/>
  <c r="K37" i="15"/>
  <c r="K30" i="4"/>
  <c r="K39" i="4"/>
  <c r="K34" i="5"/>
  <c r="K19" i="5"/>
  <c r="K16" i="5"/>
  <c r="K55" i="4"/>
  <c r="K38" i="4"/>
  <c r="K19" i="32"/>
  <c r="K30" i="5"/>
  <c r="K27" i="5"/>
  <c r="K16" i="32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3" i="4"/>
  <c r="O53" i="4"/>
  <c r="P53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49" i="4"/>
  <c r="P49" i="4" s="1"/>
  <c r="K49" i="4"/>
  <c r="O41" i="4"/>
  <c r="K41" i="4"/>
  <c r="P53" i="9"/>
  <c r="P77" i="9"/>
  <c r="P34" i="9"/>
  <c r="K15" i="12"/>
  <c r="P22" i="9"/>
  <c r="P52" i="8"/>
  <c r="K15" i="5"/>
  <c r="P72" i="8"/>
  <c r="N71" i="10"/>
  <c r="G22" i="2" s="1"/>
  <c r="P60" i="9"/>
  <c r="P39" i="9"/>
  <c r="P61" i="9"/>
  <c r="P27" i="10"/>
  <c r="L111" i="8"/>
  <c r="I20" i="2" s="1"/>
  <c r="P52" i="9"/>
  <c r="P24" i="7"/>
  <c r="P89" i="9"/>
  <c r="P43" i="9"/>
  <c r="P47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6" i="6"/>
  <c r="P77" i="8"/>
  <c r="P23" i="6"/>
  <c r="P27" i="7"/>
  <c r="P48" i="8"/>
  <c r="P80" i="8"/>
  <c r="P92" i="8"/>
  <c r="P107" i="8"/>
  <c r="F29" i="2"/>
  <c r="M36" i="5"/>
  <c r="F17" i="2" s="1"/>
  <c r="P15" i="12"/>
  <c r="M63" i="4"/>
  <c r="F16" i="2" s="1"/>
  <c r="O68" i="7" l="1"/>
  <c r="H19" i="2" s="1"/>
  <c r="P50" i="11"/>
  <c r="O71" i="6"/>
  <c r="H18" i="2" s="1"/>
  <c r="P71" i="6"/>
  <c r="N9" i="6" s="1"/>
  <c r="P62" i="11"/>
  <c r="M71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3" i="4" s="1"/>
  <c r="E16" i="2" s="1"/>
  <c r="O63" i="4"/>
  <c r="H16" i="2" s="1"/>
  <c r="P31" i="9"/>
  <c r="O111" i="8"/>
  <c r="H20" i="2" s="1"/>
  <c r="P111" i="8"/>
  <c r="N9" i="8" s="1"/>
  <c r="H29" i="2"/>
  <c r="P18" i="32"/>
  <c r="N9" i="32" s="1"/>
  <c r="O36" i="5"/>
  <c r="H17" i="2" s="1"/>
  <c r="P36" i="5"/>
  <c r="E17" i="2" s="1"/>
  <c r="O71" i="10" l="1"/>
  <c r="H22" i="2" s="1"/>
  <c r="O69" i="16"/>
  <c r="H28" i="2" s="1"/>
  <c r="P71" i="10"/>
  <c r="E22" i="2" s="1"/>
  <c r="E29" i="2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O24" i="13" l="1"/>
  <c r="H25" i="2" s="1"/>
  <c r="M17" i="13"/>
  <c r="P17" i="13" s="1"/>
  <c r="M23" i="13"/>
  <c r="P23" i="13" s="1"/>
  <c r="M22" i="13"/>
  <c r="P22" i="13" s="1"/>
  <c r="M19" i="13"/>
  <c r="P19" i="13" s="1"/>
  <c r="K18" i="13"/>
  <c r="L24" i="13"/>
  <c r="I25" i="2" s="1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4" i="13" l="1"/>
  <c r="F25" i="2" s="1"/>
  <c r="P24" i="13"/>
  <c r="N9" i="13" l="1"/>
  <c r="E25" i="2"/>
  <c r="O46" i="15"/>
  <c r="O38" i="15"/>
  <c r="O51" i="15" s="1"/>
  <c r="H27" i="2" s="1"/>
  <c r="H30" i="2" s="1"/>
  <c r="K16" i="15"/>
  <c r="M16" i="15"/>
  <c r="P16" i="15" l="1"/>
  <c r="F27" i="2" l="1"/>
  <c r="N9" i="15"/>
  <c r="E27" i="2"/>
  <c r="K16" i="7"/>
  <c r="M16" i="7"/>
  <c r="P16" i="7" l="1"/>
  <c r="H47" i="15"/>
  <c r="H21" i="15"/>
  <c r="H42" i="15"/>
  <c r="H24" i="15"/>
  <c r="H17" i="15"/>
  <c r="H39" i="15"/>
  <c r="H22" i="15"/>
  <c r="H36" i="15"/>
  <c r="H19" i="15"/>
  <c r="H27" i="15"/>
  <c r="H50" i="15"/>
  <c r="H38" i="15"/>
  <c r="H48" i="15"/>
  <c r="H18" i="15"/>
  <c r="H41" i="15"/>
  <c r="H34" i="15"/>
  <c r="H23" i="15"/>
  <c r="H35" i="15"/>
  <c r="H40" i="15"/>
  <c r="H26" i="15"/>
  <c r="H46" i="15"/>
  <c r="K46" i="15" s="1"/>
  <c r="H30" i="15"/>
  <c r="M30" i="15" s="1"/>
  <c r="P30" i="15" s="1"/>
  <c r="H45" i="15"/>
  <c r="H29" i="15"/>
  <c r="K29" i="15" s="1"/>
  <c r="H31" i="15"/>
  <c r="K31" i="15" s="1"/>
  <c r="H44" i="15"/>
  <c r="M44" i="15" s="1"/>
  <c r="P44" i="15" s="1"/>
  <c r="H33" i="15"/>
  <c r="K33" i="15" s="1"/>
  <c r="H32" i="15"/>
  <c r="M32" i="15" s="1"/>
  <c r="P32" i="15" s="1"/>
  <c r="K50" i="15" l="1"/>
  <c r="M50" i="15"/>
  <c r="P50" i="15" s="1"/>
  <c r="M42" i="15"/>
  <c r="P42" i="15" s="1"/>
  <c r="K42" i="15"/>
  <c r="M35" i="15"/>
  <c r="P35" i="15" s="1"/>
  <c r="K35" i="15"/>
  <c r="M18" i="15"/>
  <c r="P18" i="15" s="1"/>
  <c r="K18" i="15"/>
  <c r="K27" i="15"/>
  <c r="M27" i="15"/>
  <c r="P27" i="15" s="1"/>
  <c r="K39" i="15"/>
  <c r="M39" i="15"/>
  <c r="P39" i="15" s="1"/>
  <c r="M21" i="15"/>
  <c r="P21" i="15" s="1"/>
  <c r="K21" i="15"/>
  <c r="K41" i="15"/>
  <c r="M41" i="15"/>
  <c r="P41" i="15" s="1"/>
  <c r="K23" i="15"/>
  <c r="M23" i="15"/>
  <c r="P23" i="15" s="1"/>
  <c r="M48" i="15"/>
  <c r="P48" i="15" s="1"/>
  <c r="K48" i="15"/>
  <c r="K19" i="15"/>
  <c r="M19" i="15"/>
  <c r="P19" i="15" s="1"/>
  <c r="K17" i="15"/>
  <c r="M17" i="15"/>
  <c r="P17" i="15" s="1"/>
  <c r="K47" i="15"/>
  <c r="M47" i="15"/>
  <c r="P47" i="15" s="1"/>
  <c r="M40" i="15"/>
  <c r="P40" i="15" s="1"/>
  <c r="K40" i="15"/>
  <c r="K22" i="15"/>
  <c r="M22" i="15"/>
  <c r="P22" i="15" s="1"/>
  <c r="M26" i="15"/>
  <c r="P26" i="15" s="1"/>
  <c r="K26" i="15"/>
  <c r="K34" i="15"/>
  <c r="M34" i="15"/>
  <c r="P34" i="15" s="1"/>
  <c r="M38" i="15"/>
  <c r="P38" i="15" s="1"/>
  <c r="K38" i="15"/>
  <c r="K36" i="15"/>
  <c r="M36" i="15"/>
  <c r="P36" i="15" s="1"/>
  <c r="K24" i="15"/>
  <c r="M24" i="15"/>
  <c r="P24" i="15" s="1"/>
  <c r="M45" i="15"/>
  <c r="P45" i="15" s="1"/>
  <c r="K45" i="15"/>
  <c r="M33" i="15"/>
  <c r="P33" i="15" s="1"/>
  <c r="K30" i="15"/>
  <c r="K44" i="15"/>
  <c r="K32" i="15"/>
  <c r="M31" i="15"/>
  <c r="P31" i="15" s="1"/>
  <c r="M29" i="15"/>
  <c r="P29" i="15" s="1"/>
  <c r="M46" i="15"/>
  <c r="P46" i="15" s="1"/>
  <c r="E33" i="2"/>
  <c r="E31" i="2"/>
  <c r="E32" i="2" s="1"/>
  <c r="E34" i="2" l="1"/>
  <c r="C19" i="1" s="1"/>
  <c r="D10" i="2" l="1"/>
  <c r="C26" i="1"/>
  <c r="C28" i="1" s="1"/>
  <c r="C29" i="1" s="1"/>
  <c r="K65" i="7"/>
  <c r="K21" i="7"/>
  <c r="H38" i="7"/>
  <c r="M38" i="7" s="1"/>
  <c r="P38" i="7" s="1"/>
  <c r="H40" i="7"/>
  <c r="K40" i="7" s="1"/>
  <c r="M40" i="7"/>
  <c r="P40" i="7" s="1"/>
  <c r="H65" i="7"/>
  <c r="M65" i="7"/>
  <c r="P65" i="7"/>
  <c r="M60" i="7"/>
  <c r="P60" i="7" s="1"/>
  <c r="H67" i="7"/>
  <c r="K67" i="7" s="1"/>
  <c r="M67" i="7"/>
  <c r="P67" i="7" s="1"/>
  <c r="H28" i="7"/>
  <c r="K28" i="7" s="1"/>
  <c r="H31" i="7"/>
  <c r="K31" i="7" s="1"/>
  <c r="H23" i="7"/>
  <c r="K23" i="7" s="1"/>
  <c r="H48" i="7"/>
  <c r="K48" i="7" s="1"/>
  <c r="H52" i="7"/>
  <c r="K52" i="7" s="1"/>
  <c r="M52" i="7"/>
  <c r="P52" i="7" s="1"/>
  <c r="H21" i="7"/>
  <c r="M21" i="7"/>
  <c r="P21" i="7"/>
  <c r="H60" i="7"/>
  <c r="K60" i="7" s="1"/>
  <c r="M48" i="7" l="1"/>
  <c r="P48" i="7" s="1"/>
  <c r="M31" i="7"/>
  <c r="P31" i="7" s="1"/>
  <c r="M23" i="7"/>
  <c r="P23" i="7" s="1"/>
  <c r="P68" i="7" s="1"/>
  <c r="K38" i="7"/>
  <c r="M28" i="7"/>
  <c r="P28" i="7" s="1"/>
  <c r="N9" i="7" l="1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>
  <authors>
    <author>Armands Ūbelis</author>
  </authors>
  <commentList>
    <comment ref="B13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>
  <authors>
    <author>Armands Ūbelis</author>
  </authors>
  <commentList>
    <comment ref="D6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<sst xmlns="http://schemas.openxmlformats.org/spreadsheetml/2006/main" count="3572" uniqueCount="950">
  <si>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</si>
  <si>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</si>
  <si>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</si>
  <si>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</si>
  <si>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</si>
  <si>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</si>
  <si>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</si>
  <si>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</si>
  <si>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</si>
  <si>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</si>
  <si>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</si>
  <si>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</si>
  <si>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</si>
  <si>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</si>
  <si>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</si>
  <si>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</si>
  <si>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</si>
  <si>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</si>
  <si>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</si>
  <si>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</si>
  <si>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</si>
  <si>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</si>
  <si>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</si>
  <si>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</si>
  <si>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</si>
  <si>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</si>
  <si>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</si>
  <si>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</si>
  <si>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</si>
  <si>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</si>
  <si>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</si>
  <si>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</si>
  <si>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</si>
  <si>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</si>
  <si>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</si>
  <si>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</si>
  <si>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</si>
  <si>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</si>
  <si>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</si>
  <si>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</si>
  <si>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</si>
  <si>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</si>
  <si>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</si>
  <si>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</si>
  <si>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</si>
  <si>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</si>
  <si>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</si>
  <si>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</si>
  <si>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</si>
  <si>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</si>
  <si>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</si>
  <si>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</si>
  <si>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</si>
  <si>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</si>
  <si>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</si>
  <si>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</si>
  <si>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</si>
  <si>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</si>
  <si>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</si>
  <si>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</si>
  <si>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</si>
  <si>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</si>
  <si>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</si>
  <si>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</si>
  <si>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</si>
  <si>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</si>
  <si>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</si>
  <si>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</si>
  <si>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</si>
  <si>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</si>
  <si>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</si>
  <si>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</si>
  <si>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</si>
  <si>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</si>
  <si>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</si>
  <si>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</si>
  <si>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</si>
  <si>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</si>
  <si>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</si>
  <si>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</si>
  <si>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</si>
  <si>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</si>
  <si>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</si>
  <si>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</si>
  <si>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</si>
  <si>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</si>
  <si>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</si>
  <si>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</si>
  <si>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</si>
  <si>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</si>
  <si>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</si>
  <si>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</si>
  <si>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</si>
  <si>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</si>
  <si>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</si>
  <si>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</si>
  <si>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</si>
  <si>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</si>
  <si>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</si>
  <si>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</si>
  <si>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</si>
  <si>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</si>
  <si>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</si>
  <si>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</si>
  <si>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</si>
  <si>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</si>
  <si>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</si>
  <si>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</si>
  <si>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</si>
  <si>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</si>
  <si>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</si>
  <si>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</si>
  <si>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</si>
  <si>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</si>
  <si>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</si>
  <si>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</si>
  <si>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</si>
  <si>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</si>
  <si>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</si>
  <si>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</si>
  <si>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</si>
  <si>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</si>
  <si>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</si>
  <si>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</si>
  <si>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</si>
  <si>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</si>
  <si>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</si>
  <si>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</si>
  <si>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</si>
  <si>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</si>
  <si>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</si>
  <si>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</si>
  <si>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</si>
  <si>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</si>
  <si>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</si>
  <si>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</si>
  <si>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</si>
  <si>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</si>
  <si>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</si>
  <si>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</si>
  <si>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</si>
  <si>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</si>
  <si>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</si>
  <si>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</si>
  <si>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</si>
  <si>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</si>
  <si>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</si>
  <si>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</si>
  <si>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</si>
  <si>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</si>
  <si>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</si>
  <si>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</si>
  <si>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</si>
  <si>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</si>
  <si>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</si>
  <si>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</si>
  <si>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</si>
  <si>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</si>
  <si>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</si>
  <si>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</si>
  <si>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</si>
  <si>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</si>
  <si>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</si>
  <si>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</si>
  <si>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</si>
  <si>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</si>
  <si>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</si>
  <si>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</si>
  <si>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</si>
  <si>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</si>
  <si>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</si>
  <si>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</si>
  <si>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</si>
  <si>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</si>
  <si>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</si>
  <si>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</si>
  <si>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</si>
  <si>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</si>
  <si>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</si>
  <si>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</si>
  <si>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</si>
  <si>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</si>
  <si>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</si>
  <si>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</si>
  <si>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</si>
  <si>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</si>
  <si>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</si>
  <si>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</si>
  <si>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</si>
  <si>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</si>
  <si>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</si>
  <si>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</si>
  <si>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</si>
  <si>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</si>
  <si>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</si>
  <si>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</si>
  <si>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</si>
  <si>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</si>
  <si>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</si>
  <si>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</si>
  <si>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</si>
  <si>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</si>
  <si>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</si>
  <si>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</si>
  <si>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</si>
  <si>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</si>
  <si>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</si>
  <si>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</si>
  <si>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</si>
  <si>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</si>
  <si>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</si>
  <si>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</si>
  <si>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</si>
  <si>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</si>
  <si>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</si>
  <si>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</si>
  <si>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</si>
  <si>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</si>
  <si>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</si>
  <si>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</si>
  <si>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</si>
  <si>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</si>
  <si>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</si>
  <si>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</si>
  <si>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</si>
  <si>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</si>
  <si>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</si>
  <si>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</si>
  <si>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</si>
  <si>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</si>
  <si>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</si>
  <si>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</si>
  <si>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</si>
  <si>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</si>
  <si>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</si>
  <si>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</si>
  <si>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</si>
  <si>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</si>
  <si>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</si>
  <si>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</si>
  <si>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</si>
  <si>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</si>
  <si>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</si>
  <si>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</si>
  <si>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</si>
  <si>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</si>
  <si>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</si>
  <si>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</si>
  <si>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</si>
  <si>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</si>
  <si>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</si>
  <si>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</si>
  <si>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</si>
  <si>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</si>
  <si>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</si>
  <si>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</si>
  <si>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</si>
  <si>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</si>
  <si>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</si>
  <si>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</si>
  <si>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</si>
  <si>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</si>
  <si>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</si>
  <si>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</si>
  <si>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</si>
  <si>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</si>
  <si>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</si>
  <si>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</si>
  <si>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</si>
  <si>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</si>
  <si>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</si>
  <si>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</si>
  <si>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</si>
  <si>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</si>
  <si>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</si>
  <si>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</si>
  <si>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</si>
  <si>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</si>
  <si>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</si>
  <si>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</si>
  <si>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</si>
  <si>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</si>
  <si>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</si>
  <si>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</si>
  <si>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</si>
  <si>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</si>
  <si>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</si>
  <si>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</si>
  <si>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</si>
  <si>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</si>
  <si>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</si>
  <si>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</si>
  <si>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</si>
  <si>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</si>
  <si>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</si>
  <si>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</si>
  <si>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</si>
  <si>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</si>
  <si>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</si>
  <si>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</si>
  <si>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</si>
  <si>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</si>
  <si>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</si>
  <si>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</si>
  <si>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</si>
  <si>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</si>
  <si>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</si>
  <si>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</si>
  <si>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</si>
  <si>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</si>
  <si>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</si>
  <si>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</si>
  <si>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</si>
  <si>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</si>
  <si>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</si>
  <si>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</si>
  <si>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</si>
  <si>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</si>
  <si>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</si>
  <si>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</si>
  <si>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</si>
  <si>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</si>
  <si>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</si>
  <si>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</si>
  <si>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</si>
  <si>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</si>
  <si>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</si>
  <si>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</si>
  <si>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</si>
  <si>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</si>
  <si>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</si>
  <si>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</si>
  <si>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</si>
  <si>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</si>
  <si>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</si>
  <si>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</si>
  <si>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</si>
  <si>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</si>
  <si>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</si>
  <si>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</si>
  <si>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</si>
  <si>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</si>
  <si>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</si>
  <si>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</si>
  <si>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</si>
  <si>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</si>
  <si>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</si>
  <si>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</si>
  <si>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</si>
  <si>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</si>
  <si>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</si>
  <si>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</si>
  <si>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</si>
  <si>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</si>
  <si>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</si>
  <si>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</si>
  <si>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</si>
  <si>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</si>
  <si>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</si>
  <si>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</si>
  <si>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</si>
  <si>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</si>
  <si>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</si>
  <si>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</si>
  <si>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</si>
  <si>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</si>
  <si>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</si>
  <si>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</si>
  <si>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</si>
  <si>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</si>
  <si>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</si>
  <si>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</si>
  <si>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</si>
  <si>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</si>
  <si>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</si>
  <si>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</si>
  <si>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</si>
  <si>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</si>
  <si>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</si>
  <si>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</si>
  <si>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</si>
  <si>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</si>
  <si>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</si>
  <si>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</si>
  <si>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</si>
  <si>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</si>
  <si>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</si>
  <si>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</si>
  <si>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</si>
  <si>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</si>
  <si>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</si>
  <si>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</si>
  <si>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</si>
  <si>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</si>
  <si>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</si>
  <si>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</si>
  <si>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</si>
  <si>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</si>
  <si>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</si>
  <si>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</si>
  <si>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</si>
  <si>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</si>
  <si>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</si>
  <si>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</si>
  <si>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</si>
  <si>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</si>
  <si>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</si>
  <si>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</si>
  <si>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</si>
  <si>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</si>
  <si>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</si>
  <si>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</si>
  <si>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</si>
  <si>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</si>
  <si>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</si>
  <si>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</si>
  <si>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</si>
  <si>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</si>
  <si>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</si>
  <si>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</si>
  <si>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</si>
  <si>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</si>
  <si>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</si>
  <si>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</si>
  <si>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</si>
  <si>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</si>
  <si>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</si>
  <si>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</si>
  <si>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</si>
  <si>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</si>
  <si>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</si>
  <si>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</si>
  <si>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</si>
  <si>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</si>
  <si>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</si>
  <si>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</si>
  <si>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</si>
  <si>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</si>
  <si>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</si>
  <si>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</si>
  <si>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</si>
  <si>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</si>
  <si>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</si>
  <si>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</si>
  <si>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</si>
  <si>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</si>
  <si>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</si>
  <si>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</si>
  <si>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</si>
  <si>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</si>
  <si>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</si>
  <si>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</si>
  <si>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</si>
  <si>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</si>
  <si>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</si>
  <si>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</si>
  <si>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</si>
  <si>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</si>
  <si>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</si>
  <si>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</si>
  <si>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</si>
  <si>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</si>
  <si>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</si>
  <si>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</si>
  <si>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</si>
  <si>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</si>
  <si>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</si>
  <si>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</si>
  <si>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</si>
  <si>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</si>
  <si>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</si>
  <si>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</si>
  <si>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</si>
  <si>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</si>
  <si>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</si>
  <si>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</si>
  <si>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</si>
  <si>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</si>
  <si>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</si>
  <si>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</si>
  <si>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</si>
  <si>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</si>
  <si>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</si>
  <si>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</si>
  <si>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</si>
  <si>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</si>
  <si>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</si>
  <si>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</si>
  <si>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</si>
  <si>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</si>
  <si>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</si>
  <si>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</si>
  <si>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</si>
  <si>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</si>
  <si>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</si>
  <si>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</si>
  <si>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</si>
  <si>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</si>
  <si>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</si>
  <si>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</si>
  <si>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</si>
  <si>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</si>
  <si>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</si>
  <si>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</si>
  <si>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</si>
  <si>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</si>
  <si>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</si>
  <si>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</si>
  <si>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</si>
  <si>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</si>
  <si>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</si>
  <si>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</si>
  <si>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</si>
  <si>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</si>
  <si>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</si>
  <si>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</si>
  <si>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</si>
  <si>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</si>
  <si>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</si>
  <si>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</si>
  <si>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</si>
  <si>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</si>
  <si>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</si>
  <si>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</si>
  <si>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</si>
  <si>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</si>
  <si>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</si>
  <si>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</si>
  <si>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</si>
  <si>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</si>
  <si>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</si>
  <si>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</si>
  <si>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</si>
  <si>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</si>
  <si>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</si>
  <si>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</si>
  <si>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</si>
  <si>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</si>
  <si>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</si>
  <si>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</si>
  <si>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</si>
  <si>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</si>
  <si>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</si>
  <si>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</si>
  <si>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</si>
  <si>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</si>
  <si>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</si>
  <si>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</si>
  <si>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</si>
  <si>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</si>
  <si>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</si>
  <si>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</si>
  <si>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</si>
  <si>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</si>
  <si>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</si>
  <si>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</si>
  <si>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</si>
  <si>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</si>
  <si>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</si>
  <si>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</si>
  <si>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</si>
  <si>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</si>
  <si>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</si>
  <si>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</si>
  <si>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</si>
  <si>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</si>
  <si>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</si>
  <si>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</si>
  <si>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</si>
  <si>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</si>
  <si>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</si>
  <si>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</si>
  <si>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</si>
  <si>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</si>
  <si>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</si>
  <si>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</si>
  <si>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</si>
  <si>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</si>
  <si>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</si>
  <si>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</si>
  <si>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</si>
  <si>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</si>
  <si>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</si>
  <si>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</si>
  <si>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</si>
  <si>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</si>
  <si>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</si>
  <si>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</si>
  <si>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</si>
  <si>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</si>
  <si>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</si>
  <si>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</si>
  <si>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</si>
  <si>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</si>
  <si>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</si>
  <si>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</si>
  <si>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</si>
  <si>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</si>
  <si>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</si>
  <si>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</si>
  <si>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</si>
  <si>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</si>
  <si>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</si>
  <si>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</si>
  <si>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</si>
  <si>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</si>
  <si>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</si>
  <si>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</si>
  <si>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</si>
  <si>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</si>
  <si>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</si>
  <si>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</si>
  <si>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</si>
  <si>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</si>
  <si>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</si>
  <si>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</si>
  <si>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</si>
  <si>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</si>
  <si>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</si>
  <si>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</si>
  <si>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</si>
  <si>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</si>
  <si>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</si>
  <si>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</si>
  <si>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</si>
  <si>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</si>
  <si>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</si>
  <si>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</si>
  <si>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</si>
  <si>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</si>
  <si>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</si>
  <si>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</si>
  <si>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</si>
  <si>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Esošā ūdensvada tīkla demontāža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</si>
  <si>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</si>
  <si>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</si>
  <si>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</si>
  <si>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</si>
  <si>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</si>
  <si>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</si>
  <si>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</si>
  <si>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</si>
  <si>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</si>
  <si>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</si>
  <si>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</si>
  <si>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</si>
  <si>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</si>
  <si>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</si>
  <si>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</si>
  <si>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</si>
  <si>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</si>
  <si>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</si>
  <si>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</si>
  <si>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</si>
  <si>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</si>
  <si>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</si>
  <si>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</si>
  <si>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</si>
  <si>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</si>
  <si>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</si>
  <si>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</si>
  <si>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</si>
  <si>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Esošā kanalizācijas tīkla demontāža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</si>
  <si>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</si>
  <si>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</si>
  <si>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</si>
  <si>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</si>
  <si>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</si>
  <si>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</si>
  <si>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</si>
  <si>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</si>
  <si>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</si>
  <si>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</si>
  <si>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</si>
  <si>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</si>
  <si>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</si>
  <si>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</si>
  <si>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</si>
  <si>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</si>
  <si>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</si>
  <si>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</si>
  <si>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</si>
  <si>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</si>
  <si>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</si>
  <si>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</si>
  <si>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</si>
  <si>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</si>
  <si>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</si>
  <si>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</si>
  <si>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</si>
  <si>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</si>
  <si>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</si>
  <si>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</si>
  <si>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</si>
  <si>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</si>
  <si>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</si>
  <si>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</si>
  <si>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</si>
  <si>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</si>
  <si>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</si>
  <si>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</si>
  <si>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</si>
  <si>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</si>
  <si>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</si>
  <si>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</si>
  <si>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</si>
  <si>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</si>
  <si>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</si>
  <si>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</si>
  <si>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</si>
  <si>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</si>
  <si>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</si>
  <si>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</si>
  <si>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</si>
  <si>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</si>
  <si>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</si>
  <si>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</si>
  <si>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</si>
  <si>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</si>
  <si>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</si>
  <si>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</si>
  <si>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</si>
  <si>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</si>
  <si>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</si>
  <si>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</si>
  <si>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</si>
  <si>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</si>
  <si>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</si>
  <si>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</si>
  <si>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</si>
  <si>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</si>
  <si>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</si>
  <si>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</si>
  <si>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</si>
  <si>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</si>
  <si>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</si>
  <si>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</si>
  <si>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</si>
  <si>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</si>
  <si>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</si>
  <si>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</si>
  <si>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</si>
  <si>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</si>
  <si>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</si>
  <si>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</si>
  <si>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</si>
  <si>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</si>
  <si>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</si>
  <si>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</si>
  <si>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</si>
  <si>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</si>
  <si>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</si>
  <si>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</si>
  <si>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</si>
  <si>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</si>
  <si>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</si>
  <si>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</si>
  <si>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</si>
  <si>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</si>
  <si>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</si>
  <si>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</si>
  <si>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</si>
  <si>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</si>
  <si>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</si>
  <si>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</si>
  <si>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</si>
  <si>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</si>
  <si>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</si>
  <si>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</si>
  <si>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</si>
  <si>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</si>
  <si>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</si>
  <si>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</si>
  <si>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</si>
  <si>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</si>
  <si>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</si>
  <si>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</si>
  <si>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</si>
  <si>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</si>
  <si>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</si>
  <si>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</si>
  <si>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</si>
  <si>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</si>
  <si>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</si>
  <si>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</si>
  <si>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</si>
  <si>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</si>
  <si>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</si>
  <si>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</si>
  <si>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</si>
  <si>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</si>
  <si>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</si>
  <si>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</si>
  <si>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</si>
  <si>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</si>
  <si>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</si>
  <si>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</si>
  <si>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</si>
  <si>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</si>
  <si>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</si>
  <si>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</si>
  <si>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</si>
  <si>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</si>
  <si>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</si>
  <si>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</si>
  <si>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</si>
  <si>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</si>
  <si>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</si>
  <si>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</si>
  <si>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</si>
  <si>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</si>
  <si>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</si>
  <si>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</si>
  <si>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</si>
  <si>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</si>
  <si>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</si>
  <si>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</si>
  <si>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</si>
  <si>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</si>
  <si>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</si>
  <si>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</si>
  <si>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</si>
  <si>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</si>
  <si>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</si>
  <si>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</si>
  <si>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</si>
  <si>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</si>
  <si>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</si>
  <si>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</si>
  <si>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</si>
  <si>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</si>
  <si>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</si>
  <si>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</si>
  <si>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</si>
  <si>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</si>
  <si>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</si>
  <si>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</si>
  <si>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</si>
  <si>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</si>
  <si>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</si>
  <si>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</si>
  <si>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</si>
  <si>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</si>
  <si>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</si>
  <si>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</si>
  <si>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</si>
  <si>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</si>
  <si>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</si>
  <si>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</si>
  <si>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</si>
  <si>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</si>
  <si>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</si>
  <si>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</si>
  <si>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</si>
  <si>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</si>
  <si>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Monolīta betona pamatus(20,gab.-0,2x02x0,2m) ierīkošana prekš statniem invalīda laukumu ar visiem palīgdarbiem</t>
  </si>
  <si>
    <t>betons C25/30</t>
  </si>
  <si>
    <t>ūdens izturīgs fineris b=15mm</t>
  </si>
  <si>
    <t>Statnes invalīda laukumu ierīkošana no cinkota tērauda caurules D50 ar visiem palīgdarbiem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</si>
  <si>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</si>
  <si>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</si>
  <si>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</si>
  <si>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</si>
  <si>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</si>
  <si>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</si>
  <si>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</si>
  <si>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</si>
  <si>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</si>
  <si>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</si>
  <si>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</si>
  <si>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</si>
  <si>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</si>
  <si>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</si>
  <si>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</si>
  <si>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</si>
  <si>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</si>
  <si>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</si>
  <si>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</si>
  <si>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</si>
  <si>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Virtuves iekārta</t>
  </si>
  <si>
    <t>Virtuves skapji</t>
  </si>
  <si>
    <t>gb</t>
  </si>
  <si>
    <t>Galdi virtuvei ar  virsmu (38mm biezums)</t>
  </si>
  <si>
    <t xml:space="preserve">Četru riņķu indukcijas plīts - Whirlpool WB S2560 NE vai ekvivalents  </t>
  </si>
  <si>
    <t>Divu riņķu indukcijas plīts - Whirlpool WS Q0530 NE vai ekvivalents</t>
  </si>
  <si>
    <t>Veļas mašīna – Whirlpool FFL 7259 W EE  vai ekvivalents</t>
  </si>
  <si>
    <t>Ledusskapis – Beko  RCSA270K40SN  vai ekvivalents</t>
  </si>
  <si>
    <t>Iebūvējams tvaika nosūcējs Electrolux LFP226S   vai ekvivalents</t>
  </si>
  <si>
    <t xml:space="preserve">Tiešās izmaksas kopā, t. sk. darba devēja sociālais nodoklis 24,09% 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</si>
  <si>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</si>
  <si>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</si>
  <si>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</si>
  <si>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</si>
  <si>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</si>
  <si>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</si>
  <si>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</si>
  <si>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</si>
  <si>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</si>
  <si>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</si>
  <si>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</si>
  <si>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</si>
  <si>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</si>
  <si>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</si>
  <si>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</si>
  <si>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</si>
  <si>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</si>
  <si>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</si>
  <si>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</si>
  <si>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</si>
  <si>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</si>
  <si>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</si>
  <si>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</si>
  <si>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</si>
  <si>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</si>
  <si>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</si>
  <si>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</si>
  <si>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</si>
  <si>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</si>
  <si>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</si>
  <si>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</si>
  <si>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</si>
  <si>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</si>
  <si>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</si>
  <si>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</si>
  <si>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</si>
  <si>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</si>
  <si>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</si>
  <si>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</si>
  <si>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</si>
  <si>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</si>
  <si>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</si>
  <si>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</si>
  <si>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</si>
  <si>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</si>
  <si>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</si>
  <si>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</si>
  <si>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</si>
  <si>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</si>
  <si>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</si>
  <si>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</si>
  <si>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</si>
  <si>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</si>
  <si>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</si>
  <si>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</si>
  <si>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</si>
  <si>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grad</t>
  </si>
  <si>
    <t>rad</t>
  </si>
  <si>
    <t>s</t>
  </si>
  <si>
    <t>шифер</t>
  </si>
  <si>
    <t>latas 25x50mm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</si>
</sst>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;"/>
    <numFmt numFmtId="165" formatCode="0;;"/>
    <numFmt numFmtId="166" formatCode="0.0%"/>
  </numFmts>
  <fonts count="30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3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9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164" fontId="1" fillId="0" borderId="42" xfId="0" applyNumberFormat="1" applyFont="1" applyBorder="1" applyAlignment="1">
      <alignment vertical="top" wrapText="1"/>
    </xf>
    <xf numFmtId="164" fontId="2" fillId="0" borderId="42" xfId="0" applyNumberFormat="1" applyFont="1" applyBorder="1" applyAlignment="1">
      <alignment horizontal="center" vertical="center" wrapText="1"/>
    </xf>
    <xf numFmtId="164" fontId="1" fillId="0" borderId="42" xfId="2" applyNumberFormat="1" applyFont="1" applyBorder="1" applyAlignment="1">
      <alignment horizontal="center" vertical="center"/>
    </xf>
    <xf numFmtId="164" fontId="2" fillId="0" borderId="43" xfId="2" applyNumberFormat="1" applyFont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2" fillId="0" borderId="38" xfId="0" applyFont="1" applyBorder="1" applyAlignment="1">
      <alignment wrapText="1"/>
    </xf>
    <xf numFmtId="0" fontId="2" fillId="0" borderId="36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7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2" xfId="0" applyNumberFormat="1" applyFont="1" applyBorder="1" applyAlignment="1">
      <alignment horizontal="center" vertical="top" wrapText="1"/>
    </xf>
    <xf numFmtId="164" fontId="8" fillId="0" borderId="42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wrapText="1"/>
    </xf>
    <xf numFmtId="0" fontId="10" fillId="0" borderId="44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top" wrapText="1"/>
    </xf>
    <xf numFmtId="0" fontId="11" fillId="0" borderId="44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top" wrapText="1"/>
    </xf>
    <xf numFmtId="4" fontId="11" fillId="2" borderId="44" xfId="0" applyNumberFormat="1" applyFont="1" applyFill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/>
    </xf>
    <xf numFmtId="0" fontId="11" fillId="0" borderId="44" xfId="0" applyFont="1" applyBorder="1" applyAlignment="1">
      <alignment vertical="center" wrapText="1"/>
    </xf>
    <xf numFmtId="0" fontId="11" fillId="0" borderId="44" xfId="0" applyFont="1" applyBorder="1" applyAlignment="1">
      <alignment wrapText="1"/>
    </xf>
    <xf numFmtId="164" fontId="12" fillId="0" borderId="42" xfId="0" applyNumberFormat="1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vertical="center" wrapText="1"/>
    </xf>
    <xf numFmtId="0" fontId="15" fillId="2" borderId="44" xfId="0" applyFont="1" applyFill="1" applyBorder="1" applyAlignment="1">
      <alignment horizontal="left" vertical="center" wrapText="1"/>
    </xf>
    <xf numFmtId="0" fontId="15" fillId="0" borderId="44" xfId="0" applyFont="1" applyBorder="1"/>
    <xf numFmtId="0" fontId="15" fillId="0" borderId="44" xfId="0" applyFont="1" applyBorder="1" applyAlignment="1">
      <alignment horizontal="left" vertical="center" wrapText="1"/>
    </xf>
    <xf numFmtId="0" fontId="16" fillId="0" borderId="44" xfId="0" applyFont="1" applyBorder="1"/>
    <xf numFmtId="0" fontId="16" fillId="2" borderId="44" xfId="0" applyFont="1" applyFill="1" applyBorder="1" applyAlignment="1">
      <alignment horizontal="left" vertical="center" wrapText="1"/>
    </xf>
    <xf numFmtId="0" fontId="12" fillId="0" borderId="44" xfId="0" applyFont="1" applyBorder="1" applyAlignment="1">
      <alignment horizontal="left" wrapText="1"/>
    </xf>
    <xf numFmtId="4" fontId="13" fillId="2" borderId="44" xfId="0" applyNumberFormat="1" applyFont="1" applyFill="1" applyBorder="1" applyAlignment="1">
      <alignment horizontal="center" vertical="center" wrapText="1"/>
    </xf>
    <xf numFmtId="4" fontId="18" fillId="2" borderId="44" xfId="0" applyNumberFormat="1" applyFont="1" applyFill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/>
    </xf>
    <xf numFmtId="4" fontId="12" fillId="2" borderId="44" xfId="0" applyNumberFormat="1" applyFont="1" applyFill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5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6" xfId="0" applyNumberFormat="1" applyFont="1" applyBorder="1" applyAlignment="1">
      <alignment horizontal="center" vertical="center"/>
    </xf>
    <xf numFmtId="0" fontId="12" fillId="0" borderId="48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4" xfId="4" applyNumberFormat="1" applyFont="1" applyBorder="1" applyAlignment="1">
      <alignment horizontal="center" vertical="center"/>
    </xf>
    <xf numFmtId="4" fontId="11" fillId="2" borderId="44" xfId="4" applyNumberFormat="1" applyFont="1" applyFill="1" applyBorder="1" applyAlignment="1">
      <alignment horizontal="center" vertical="center"/>
    </xf>
    <xf numFmtId="4" fontId="26" fillId="0" borderId="44" xfId="4" applyNumberFormat="1" applyFont="1" applyBorder="1" applyAlignment="1">
      <alignment horizontal="center" vertical="center"/>
    </xf>
    <xf numFmtId="4" fontId="26" fillId="2" borderId="44" xfId="4" applyNumberFormat="1" applyFont="1" applyFill="1" applyBorder="1" applyAlignment="1">
      <alignment horizontal="center" vertical="center"/>
    </xf>
    <xf numFmtId="4" fontId="26" fillId="0" borderId="44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left" vertical="top" wrapText="1"/>
    </xf>
    <xf numFmtId="0" fontId="14" fillId="0" borderId="44" xfId="0" applyFont="1" applyBorder="1" applyAlignment="1">
      <alignment horizontal="left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28" fillId="0" borderId="45" xfId="0" applyFont="1" applyBorder="1" applyAlignment="1">
      <alignment wrapText="1"/>
    </xf>
    <xf numFmtId="0" fontId="28" fillId="3" borderId="45" xfId="0" applyFont="1" applyFill="1" applyBorder="1" applyAlignment="1">
      <alignment horizontal="left" vertical="center" wrapText="1"/>
    </xf>
    <xf numFmtId="0" fontId="28" fillId="0" borderId="4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5" xfId="0" applyFont="1" applyBorder="1"/>
    <xf numFmtId="0" fontId="2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1" xfId="2" applyFont="1" applyBorder="1" applyAlignment="1">
      <alignment horizontal="center" vertical="center"/>
    </xf>
    <xf numFmtId="0" fontId="1" fillId="0" borderId="42" xfId="2" applyFont="1" applyBorder="1" applyAlignment="1">
      <alignment horizontal="center" vertical="center"/>
    </xf>
    <xf numFmtId="0" fontId="2" fillId="0" borderId="43" xfId="2" applyFont="1" applyBorder="1" applyAlignment="1">
      <alignment horizontal="center" vertical="center"/>
    </xf>
    <xf numFmtId="0" fontId="1" fillId="0" borderId="49" xfId="0" applyFont="1" applyBorder="1"/>
    <xf numFmtId="0" fontId="1" fillId="0" borderId="51" xfId="0" applyFont="1" applyBorder="1" applyAlignment="1">
      <alignment horizontal="right"/>
    </xf>
    <xf numFmtId="2" fontId="1" fillId="0" borderId="52" xfId="0" applyNumberFormat="1" applyFont="1" applyBorder="1"/>
    <xf numFmtId="4" fontId="1" fillId="0" borderId="0" xfId="0" applyNumberFormat="1" applyFont="1"/>
    <xf numFmtId="0" fontId="29" fillId="0" borderId="0" xfId="0" applyFont="1" applyAlignment="1">
      <alignment horizontal="justify" vertical="center"/>
    </xf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2" xfId="0" applyNumberFormat="1" applyFont="1" applyBorder="1" applyAlignment="1">
      <alignment horizontal="center" vertical="center" wrapText="1"/>
    </xf>
    <xf numFmtId="164" fontId="1" fillId="0" borderId="63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8" xfId="3" applyNumberFormat="1" applyFont="1" applyBorder="1" applyAlignment="1">
      <alignment horizontal="center" vertical="center"/>
    </xf>
    <xf numFmtId="164" fontId="2" fillId="0" borderId="56" xfId="3" applyNumberFormat="1" applyFont="1" applyBorder="1" applyAlignment="1">
      <alignment horizontal="center" vertical="center"/>
    </xf>
    <xf numFmtId="164" fontId="2" fillId="0" borderId="60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4" xfId="0" applyFont="1" applyBorder="1" applyAlignment="1">
      <alignment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50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 vertical="justify"/>
    </xf>
    <xf numFmtId="164" fontId="2" fillId="0" borderId="38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6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6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1" fillId="0" borderId="38" xfId="0" applyNumberFormat="1" applyFont="1" applyBorder="1" applyAlignment="1">
      <alignment horizontal="center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58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0" fontId="2" fillId="0" borderId="34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6" xfId="0" applyFont="1" applyBorder="1" applyAlignment="1">
      <alignment horizontal="right"/>
    </xf>
    <xf numFmtId="0" fontId="1" fillId="0" borderId="27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6" xfId="0" applyNumberFormat="1" applyFont="1" applyBorder="1" applyAlignment="1">
      <alignment horizontal="left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58" xfId="3" applyFont="1" applyBorder="1" applyAlignment="1">
      <alignment horizontal="right" wrapText="1"/>
    </xf>
    <xf numFmtId="0" fontId="2" fillId="0" borderId="56" xfId="3" applyFont="1" applyBorder="1" applyAlignment="1">
      <alignment horizontal="right" wrapText="1"/>
    </xf>
    <xf numFmtId="0" fontId="2" fillId="0" borderId="60" xfId="3" applyFont="1" applyBorder="1" applyAlignment="1">
      <alignment horizontal="right" wrapText="1"/>
    </xf>
    <xf numFmtId="164" fontId="25" fillId="0" borderId="26" xfId="0" applyNumberFormat="1" applyFont="1" applyBorder="1" applyAlignment="1">
      <alignment vertical="top" wrapText="1"/>
    </xf>
  </cellXfs>
  <cellStyles count="6">
    <cellStyle name="Excel Built-in Normal" xfId="4"/>
    <cellStyle name="Normal" xfId="0" builtinId="0"/>
    <cellStyle name="Normal 2" xfId="2"/>
    <cellStyle name="Normal 8" xfId="5"/>
    <cellStyle name="Обычный_33. OZOLNIEKU NOVADA DOME_OZO SKOLA_TELPU, GAITENU, KAPNU TELPU REMONTS_TAME_VADIMS_2011_02_25_melnraksts" xfId="1"/>
    <cellStyle name="Обычный_saulkrasti_tame" xfId="3"/>
  </cellStyles>
  <dxfs count="273"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I42"/>
  <sheetViews>
    <sheetView workbookViewId="0">
      <selection activeCell="J47" sqref="J47"/>
    </sheetView>
  </sheetViews>
  <sheetFormatPr defaultRowHeight="11.25" x14ac:dyDescent="0.2"/>
  <cols>
    <col min="1" max="1" width="16.85546875" style="1" customWidth="1"/>
    <col min="2" max="2" width="43.42578125" style="1" customWidth="1"/>
    <col min="3" max="3" width="22.42578125" style="1" customWidth="1"/>
    <col min="4" max="210" width="9.140625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.140625" style="1"/>
    <col min="217" max="217" width="13.85546875" style="1" bestFit="1" customWidth="1"/>
    <col min="218" max="466" width="9.140625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.140625" style="1"/>
    <col min="473" max="473" width="13.85546875" style="1" bestFit="1" customWidth="1"/>
    <col min="474" max="722" width="9.140625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.140625" style="1"/>
    <col min="729" max="729" width="13.85546875" style="1" bestFit="1" customWidth="1"/>
    <col min="730" max="978" width="9.140625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.140625" style="1"/>
    <col min="985" max="985" width="13.85546875" style="1" bestFit="1" customWidth="1"/>
    <col min="986" max="1234" width="9.140625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.140625" style="1"/>
    <col min="1241" max="1241" width="13.85546875" style="1" bestFit="1" customWidth="1"/>
    <col min="1242" max="1490" width="9.140625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.140625" style="1"/>
    <col min="1497" max="1497" width="13.85546875" style="1" bestFit="1" customWidth="1"/>
    <col min="1498" max="1746" width="9.140625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.140625" style="1"/>
    <col min="1753" max="1753" width="13.85546875" style="1" bestFit="1" customWidth="1"/>
    <col min="1754" max="2002" width="9.140625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.140625" style="1"/>
    <col min="2009" max="2009" width="13.85546875" style="1" bestFit="1" customWidth="1"/>
    <col min="2010" max="2258" width="9.140625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.140625" style="1"/>
    <col min="2265" max="2265" width="13.85546875" style="1" bestFit="1" customWidth="1"/>
    <col min="2266" max="2514" width="9.140625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.140625" style="1"/>
    <col min="2521" max="2521" width="13.85546875" style="1" bestFit="1" customWidth="1"/>
    <col min="2522" max="2770" width="9.140625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.140625" style="1"/>
    <col min="2777" max="2777" width="13.85546875" style="1" bestFit="1" customWidth="1"/>
    <col min="2778" max="3026" width="9.140625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.140625" style="1"/>
    <col min="3033" max="3033" width="13.85546875" style="1" bestFit="1" customWidth="1"/>
    <col min="3034" max="3282" width="9.140625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.140625" style="1"/>
    <col min="3289" max="3289" width="13.85546875" style="1" bestFit="1" customWidth="1"/>
    <col min="3290" max="3538" width="9.140625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.140625" style="1"/>
    <col min="3545" max="3545" width="13.85546875" style="1" bestFit="1" customWidth="1"/>
    <col min="3546" max="3794" width="9.140625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.140625" style="1"/>
    <col min="3801" max="3801" width="13.85546875" style="1" bestFit="1" customWidth="1"/>
    <col min="3802" max="4050" width="9.140625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.140625" style="1"/>
    <col min="4057" max="4057" width="13.85546875" style="1" bestFit="1" customWidth="1"/>
    <col min="4058" max="4306" width="9.140625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.140625" style="1"/>
    <col min="4313" max="4313" width="13.85546875" style="1" bestFit="1" customWidth="1"/>
    <col min="4314" max="4562" width="9.140625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.140625" style="1"/>
    <col min="4569" max="4569" width="13.85546875" style="1" bestFit="1" customWidth="1"/>
    <col min="4570" max="4818" width="9.140625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.140625" style="1"/>
    <col min="4825" max="4825" width="13.85546875" style="1" bestFit="1" customWidth="1"/>
    <col min="4826" max="5074" width="9.140625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.140625" style="1"/>
    <col min="5081" max="5081" width="13.85546875" style="1" bestFit="1" customWidth="1"/>
    <col min="5082" max="5330" width="9.140625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.140625" style="1"/>
    <col min="5337" max="5337" width="13.85546875" style="1" bestFit="1" customWidth="1"/>
    <col min="5338" max="5586" width="9.140625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.140625" style="1"/>
    <col min="5593" max="5593" width="13.85546875" style="1" bestFit="1" customWidth="1"/>
    <col min="5594" max="5842" width="9.140625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.140625" style="1"/>
    <col min="5849" max="5849" width="13.85546875" style="1" bestFit="1" customWidth="1"/>
    <col min="5850" max="6098" width="9.140625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.140625" style="1"/>
    <col min="6105" max="6105" width="13.85546875" style="1" bestFit="1" customWidth="1"/>
    <col min="6106" max="6354" width="9.140625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.140625" style="1"/>
    <col min="6361" max="6361" width="13.85546875" style="1" bestFit="1" customWidth="1"/>
    <col min="6362" max="6610" width="9.140625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.140625" style="1"/>
    <col min="6617" max="6617" width="13.85546875" style="1" bestFit="1" customWidth="1"/>
    <col min="6618" max="6866" width="9.140625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.140625" style="1"/>
    <col min="6873" max="6873" width="13.85546875" style="1" bestFit="1" customWidth="1"/>
    <col min="6874" max="7122" width="9.140625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.140625" style="1"/>
    <col min="7129" max="7129" width="13.85546875" style="1" bestFit="1" customWidth="1"/>
    <col min="7130" max="7378" width="9.140625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.140625" style="1"/>
    <col min="7385" max="7385" width="13.85546875" style="1" bestFit="1" customWidth="1"/>
    <col min="7386" max="7634" width="9.140625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.140625" style="1"/>
    <col min="7641" max="7641" width="13.85546875" style="1" bestFit="1" customWidth="1"/>
    <col min="7642" max="7890" width="9.140625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.140625" style="1"/>
    <col min="7897" max="7897" width="13.85546875" style="1" bestFit="1" customWidth="1"/>
    <col min="7898" max="8146" width="9.140625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.140625" style="1"/>
    <col min="8153" max="8153" width="13.85546875" style="1" bestFit="1" customWidth="1"/>
    <col min="8154" max="8402" width="9.140625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.140625" style="1"/>
    <col min="8409" max="8409" width="13.85546875" style="1" bestFit="1" customWidth="1"/>
    <col min="8410" max="8658" width="9.140625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.140625" style="1"/>
    <col min="8665" max="8665" width="13.85546875" style="1" bestFit="1" customWidth="1"/>
    <col min="8666" max="8914" width="9.140625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.140625" style="1"/>
    <col min="8921" max="8921" width="13.85546875" style="1" bestFit="1" customWidth="1"/>
    <col min="8922" max="9170" width="9.140625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.140625" style="1"/>
    <col min="9177" max="9177" width="13.85546875" style="1" bestFit="1" customWidth="1"/>
    <col min="9178" max="9426" width="9.140625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.140625" style="1"/>
    <col min="9433" max="9433" width="13.85546875" style="1" bestFit="1" customWidth="1"/>
    <col min="9434" max="9682" width="9.140625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.140625" style="1"/>
    <col min="9689" max="9689" width="13.85546875" style="1" bestFit="1" customWidth="1"/>
    <col min="9690" max="9938" width="9.140625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.140625" style="1"/>
    <col min="9945" max="9945" width="13.85546875" style="1" bestFit="1" customWidth="1"/>
    <col min="9946" max="10194" width="9.140625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.140625" style="1"/>
    <col min="10201" max="10201" width="13.85546875" style="1" bestFit="1" customWidth="1"/>
    <col min="10202" max="10450" width="9.140625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.140625" style="1"/>
    <col min="10457" max="10457" width="13.85546875" style="1" bestFit="1" customWidth="1"/>
    <col min="10458" max="10706" width="9.140625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.140625" style="1"/>
    <col min="10713" max="10713" width="13.85546875" style="1" bestFit="1" customWidth="1"/>
    <col min="10714" max="10962" width="9.140625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.140625" style="1"/>
    <col min="10969" max="10969" width="13.85546875" style="1" bestFit="1" customWidth="1"/>
    <col min="10970" max="11218" width="9.140625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.140625" style="1"/>
    <col min="11225" max="11225" width="13.85546875" style="1" bestFit="1" customWidth="1"/>
    <col min="11226" max="11474" width="9.140625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.140625" style="1"/>
    <col min="11481" max="11481" width="13.85546875" style="1" bestFit="1" customWidth="1"/>
    <col min="11482" max="11730" width="9.140625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.140625" style="1"/>
    <col min="11737" max="11737" width="13.85546875" style="1" bestFit="1" customWidth="1"/>
    <col min="11738" max="11986" width="9.140625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.140625" style="1"/>
    <col min="11993" max="11993" width="13.85546875" style="1" bestFit="1" customWidth="1"/>
    <col min="11994" max="12242" width="9.140625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.140625" style="1"/>
    <col min="12249" max="12249" width="13.85546875" style="1" bestFit="1" customWidth="1"/>
    <col min="12250" max="12498" width="9.140625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.140625" style="1"/>
    <col min="12505" max="12505" width="13.85546875" style="1" bestFit="1" customWidth="1"/>
    <col min="12506" max="12754" width="9.140625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.140625" style="1"/>
    <col min="12761" max="12761" width="13.85546875" style="1" bestFit="1" customWidth="1"/>
    <col min="12762" max="13010" width="9.140625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.140625" style="1"/>
    <col min="13017" max="13017" width="13.85546875" style="1" bestFit="1" customWidth="1"/>
    <col min="13018" max="13266" width="9.140625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.140625" style="1"/>
    <col min="13273" max="13273" width="13.85546875" style="1" bestFit="1" customWidth="1"/>
    <col min="13274" max="13522" width="9.140625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.140625" style="1"/>
    <col min="13529" max="13529" width="13.85546875" style="1" bestFit="1" customWidth="1"/>
    <col min="13530" max="13778" width="9.140625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.140625" style="1"/>
    <col min="13785" max="13785" width="13.85546875" style="1" bestFit="1" customWidth="1"/>
    <col min="13786" max="14034" width="9.140625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.140625" style="1"/>
    <col min="14041" max="14041" width="13.85546875" style="1" bestFit="1" customWidth="1"/>
    <col min="14042" max="14290" width="9.140625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.140625" style="1"/>
    <col min="14297" max="14297" width="13.85546875" style="1" bestFit="1" customWidth="1"/>
    <col min="14298" max="14546" width="9.140625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.140625" style="1"/>
    <col min="14553" max="14553" width="13.85546875" style="1" bestFit="1" customWidth="1"/>
    <col min="14554" max="14802" width="9.140625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.140625" style="1"/>
    <col min="14809" max="14809" width="13.85546875" style="1" bestFit="1" customWidth="1"/>
    <col min="14810" max="15058" width="9.140625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.140625" style="1"/>
    <col min="15065" max="15065" width="13.85546875" style="1" bestFit="1" customWidth="1"/>
    <col min="15066" max="15314" width="9.140625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.140625" style="1"/>
    <col min="15321" max="15321" width="13.85546875" style="1" bestFit="1" customWidth="1"/>
    <col min="15322" max="15570" width="9.140625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.140625" style="1"/>
    <col min="15577" max="15577" width="13.85546875" style="1" bestFit="1" customWidth="1"/>
    <col min="15578" max="15826" width="9.140625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.140625" style="1"/>
    <col min="15833" max="15833" width="13.85546875" style="1" bestFit="1" customWidth="1"/>
    <col min="15834" max="16082" width="9.140625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.140625" style="1"/>
    <col min="16089" max="16089" width="13.85546875" style="1" bestFit="1" customWidth="1"/>
    <col min="16090" max="16384" width="9.14062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16" t="s">
        <v>1</v>
      </c>
      <c r="C4" s="216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17" t="s">
        <v>3</v>
      </c>
      <c r="C8" s="217"/>
    </row>
    <row r="11" spans="1:3" x14ac:dyDescent="0.2">
      <c r="B11" s="2" t="s">
        <v>4</v>
      </c>
    </row>
    <row r="12" spans="1:3" x14ac:dyDescent="0.2">
      <c r="B12" s="94" t="s">
        <v>52</v>
      </c>
    </row>
    <row r="13" spans="1:3" x14ac:dyDescent="0.2">
      <c r="A13" s="4" t="s">
        <v>5</v>
      </c>
      <c r="B13" s="87" t="s">
        <v>465</v>
      </c>
      <c r="C13" s="87"/>
    </row>
    <row r="14" spans="1:3" ht="22.5" x14ac:dyDescent="0.2">
      <c r="A14" s="4" t="s">
        <v>6</v>
      </c>
      <c r="B14" s="87" t="s">
        <v>466</v>
      </c>
      <c r="C14" s="87"/>
    </row>
    <row r="15" spans="1:3" x14ac:dyDescent="0.2">
      <c r="A15" s="4" t="s">
        <v>7</v>
      </c>
      <c r="B15" s="86" t="s">
        <v>467</v>
      </c>
      <c r="C15" s="86"/>
    </row>
    <row r="16" spans="1:3" x14ac:dyDescent="0.2">
      <c r="A16" s="4" t="s">
        <v>8</v>
      </c>
      <c r="B16" s="85" t="s">
        <v>890</v>
      </c>
      <c r="C16" s="85"/>
    </row>
    <row r="17" spans="1:3" ht="12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2.5" x14ac:dyDescent="0.2">
      <c r="A19" s="89">
        <v>1</v>
      </c>
      <c r="B19" s="87" t="s">
        <v>466</v>
      </c>
      <c r="C19" s="9">
        <f>'Kops a'!E34</f>
        <v>0</v>
      </c>
    </row>
    <row r="20" spans="1:3" x14ac:dyDescent="0.2">
      <c r="A20" s="90"/>
      <c r="B20" s="91"/>
      <c r="C20" s="10"/>
    </row>
    <row r="21" spans="1:3" x14ac:dyDescent="0.2">
      <c r="A21" s="92"/>
      <c r="B21" s="8"/>
      <c r="C21" s="10"/>
    </row>
    <row r="22" spans="1:3" x14ac:dyDescent="0.2">
      <c r="A22" s="92"/>
      <c r="B22" s="8"/>
      <c r="C22" s="10"/>
    </row>
    <row r="23" spans="1:3" x14ac:dyDescent="0.2">
      <c r="A23" s="92"/>
      <c r="B23" s="8"/>
      <c r="C23" s="10"/>
    </row>
    <row r="24" spans="1:3" x14ac:dyDescent="0.2">
      <c r="A24" s="92"/>
      <c r="B24" s="8"/>
      <c r="C24" s="10"/>
    </row>
    <row r="25" spans="1:3" ht="12" thickBot="1" x14ac:dyDescent="0.25">
      <c r="A25" s="93"/>
      <c r="B25" s="54"/>
      <c r="C25" s="55"/>
    </row>
    <row r="26" spans="1:3" ht="12" thickBot="1" x14ac:dyDescent="0.25">
      <c r="A26" s="11"/>
      <c r="B26" s="12" t="s">
        <v>12</v>
      </c>
      <c r="C26" s="13">
        <f>SUM(C19:C25)</f>
        <v>0</v>
      </c>
    </row>
    <row r="27" spans="1:3" ht="12" thickBot="1" x14ac:dyDescent="0.25">
      <c r="B27" s="14"/>
      <c r="C27" s="15"/>
    </row>
    <row r="28" spans="1:3" ht="12" thickBot="1" x14ac:dyDescent="0.25">
      <c r="A28" s="218" t="s">
        <v>13</v>
      </c>
      <c r="B28" s="219"/>
      <c r="C28" s="16">
        <f>ROUND(C26*21%,2)</f>
        <v>0</v>
      </c>
    </row>
    <row r="29" spans="1:3" ht="12" thickBot="1" x14ac:dyDescent="0.25">
      <c r="A29" s="199"/>
      <c r="B29" s="200" t="s">
        <v>889</v>
      </c>
      <c r="C29" s="201">
        <f>C19+C28</f>
        <v>0</v>
      </c>
    </row>
    <row r="31" spans="1:3" x14ac:dyDescent="0.2">
      <c r="A31" s="1" t="s">
        <v>14</v>
      </c>
      <c r="B31" s="220" t="s">
        <v>468</v>
      </c>
      <c r="C31" s="220"/>
    </row>
    <row r="32" spans="1:3" x14ac:dyDescent="0.2">
      <c r="B32" s="215" t="s">
        <v>15</v>
      </c>
      <c r="C32" s="215"/>
    </row>
    <row r="33" spans="1:9" x14ac:dyDescent="0.2">
      <c r="I33" s="202"/>
    </row>
    <row r="34" spans="1:9" x14ac:dyDescent="0.2">
      <c r="A34" s="1" t="s">
        <v>53</v>
      </c>
      <c r="B34" s="17" t="s">
        <v>469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944</v>
      </c>
    </row>
    <row r="42" spans="1:9" x14ac:dyDescent="0.2">
      <c r="C42" s="202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72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71" priority="2" operator="equal">
      <formula>0</formula>
    </cfRule>
  </conditionalFormatting>
  <conditionalFormatting sqref="B13:B16">
    <cfRule type="cellIs" dxfId="270" priority="3" operator="equal">
      <formula>0</formula>
    </cfRule>
  </conditionalFormatting>
  <conditionalFormatting sqref="B34">
    <cfRule type="cellIs" dxfId="269" priority="8" operator="equal">
      <formula>0</formula>
    </cfRule>
  </conditionalFormatting>
  <conditionalFormatting sqref="B31:C31">
    <cfRule type="cellIs" dxfId="268" priority="1" operator="equal">
      <formula>0</formula>
    </cfRule>
  </conditionalFormatting>
  <conditionalFormatting sqref="C19 C26 C28">
    <cfRule type="cellIs" dxfId="267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7"/>
  <sheetViews>
    <sheetView workbookViewId="0">
      <selection activeCell="O34" sqref="O34"/>
    </sheetView>
  </sheetViews>
  <sheetFormatPr defaultColWidth="3.7109375" defaultRowHeight="11.25" x14ac:dyDescent="0.2"/>
  <cols>
    <col min="1" max="1" width="4.28515625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 x14ac:dyDescent="0.2">
      <c r="C1" s="4"/>
      <c r="G1" s="217"/>
      <c r="H1" s="217"/>
      <c r="I1" s="217"/>
    </row>
    <row r="2" spans="1:9" x14ac:dyDescent="0.2">
      <c r="A2" s="223" t="s">
        <v>16</v>
      </c>
      <c r="B2" s="223"/>
      <c r="C2" s="223"/>
      <c r="D2" s="223"/>
      <c r="E2" s="223"/>
      <c r="F2" s="223"/>
      <c r="G2" s="223"/>
      <c r="H2" s="223"/>
      <c r="I2" s="223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24" t="s">
        <v>17</v>
      </c>
      <c r="D4" s="224"/>
      <c r="E4" s="224"/>
      <c r="F4" s="224"/>
      <c r="G4" s="224"/>
      <c r="H4" s="224"/>
      <c r="I4" s="224"/>
    </row>
    <row r="5" spans="1:9" ht="11.25" customHeight="1" x14ac:dyDescent="0.2">
      <c r="A5" s="95"/>
      <c r="B5" s="95"/>
      <c r="C5" s="226" t="s">
        <v>52</v>
      </c>
      <c r="D5" s="226"/>
      <c r="E5" s="226"/>
      <c r="F5" s="226"/>
      <c r="G5" s="226"/>
      <c r="H5" s="226"/>
      <c r="I5" s="226"/>
    </row>
    <row r="6" spans="1:9" ht="11.25" customHeight="1" x14ac:dyDescent="0.2">
      <c r="A6" s="221" t="s">
        <v>18</v>
      </c>
      <c r="B6" s="221"/>
      <c r="C6" s="221"/>
      <c r="D6" s="225" t="str">
        <f>'Kopt a'!B13</f>
        <v>Daudzīvokļu dzīvojamais mājās</v>
      </c>
      <c r="E6" s="225"/>
      <c r="F6" s="225"/>
      <c r="G6" s="225"/>
      <c r="H6" s="225"/>
      <c r="I6" s="225"/>
    </row>
    <row r="7" spans="1:9" ht="11.25" customHeight="1" x14ac:dyDescent="0.2">
      <c r="A7" s="221" t="s">
        <v>6</v>
      </c>
      <c r="B7" s="221"/>
      <c r="C7" s="221"/>
      <c r="D7" s="222" t="str">
        <f>'Kopt a'!B14</f>
        <v>Energoefektivitātes paaugstināšana daudzdzīvokļu dzīvojamai mājai</v>
      </c>
      <c r="E7" s="222"/>
      <c r="F7" s="222"/>
      <c r="G7" s="222"/>
      <c r="H7" s="222"/>
      <c r="I7" s="222"/>
    </row>
    <row r="8" spans="1:9" x14ac:dyDescent="0.2">
      <c r="A8" s="232" t="s">
        <v>19</v>
      </c>
      <c r="B8" s="232"/>
      <c r="C8" s="232"/>
      <c r="D8" s="222" t="str">
        <f>'Kopt a'!B15</f>
        <v>Rūpnīcas ielā 6, Rēzeknē, LV-4604</v>
      </c>
      <c r="E8" s="222"/>
      <c r="F8" s="222"/>
      <c r="G8" s="222"/>
      <c r="H8" s="222"/>
      <c r="I8" s="222"/>
    </row>
    <row r="9" spans="1:9" x14ac:dyDescent="0.2">
      <c r="A9" s="232" t="s">
        <v>20</v>
      </c>
      <c r="B9" s="232"/>
      <c r="C9" s="232"/>
      <c r="D9" s="222" t="str">
        <f>'Kopt a'!B16</f>
        <v>TP_01.24</v>
      </c>
      <c r="E9" s="222"/>
      <c r="F9" s="222"/>
      <c r="G9" s="222"/>
      <c r="H9" s="222"/>
      <c r="I9" s="222"/>
    </row>
    <row r="10" spans="1:9" x14ac:dyDescent="0.2">
      <c r="C10" s="4" t="s">
        <v>21</v>
      </c>
      <c r="D10" s="233">
        <f>E34</f>
        <v>0</v>
      </c>
      <c r="E10" s="233"/>
      <c r="F10" s="88"/>
      <c r="G10" s="88"/>
      <c r="H10" s="88"/>
      <c r="I10" s="88"/>
    </row>
    <row r="11" spans="1:9" x14ac:dyDescent="0.2">
      <c r="C11" s="4" t="s">
        <v>22</v>
      </c>
      <c r="D11" s="233">
        <f>I30</f>
        <v>0</v>
      </c>
      <c r="E11" s="233"/>
      <c r="F11" s="88"/>
      <c r="G11" s="88"/>
      <c r="H11" s="88"/>
      <c r="I11" s="88"/>
    </row>
    <row r="12" spans="1:9" ht="12" thickBot="1" x14ac:dyDescent="0.25">
      <c r="F12" s="174"/>
      <c r="G12" s="174"/>
      <c r="H12" s="174"/>
      <c r="I12" s="174"/>
    </row>
    <row r="13" spans="1:9" ht="11.25" customHeight="1" x14ac:dyDescent="0.2">
      <c r="A13" s="236" t="s">
        <v>23</v>
      </c>
      <c r="B13" s="238" t="s">
        <v>24</v>
      </c>
      <c r="C13" s="240" t="s">
        <v>25</v>
      </c>
      <c r="D13" s="241"/>
      <c r="E13" s="244" t="s">
        <v>26</v>
      </c>
      <c r="F13" s="227" t="s">
        <v>27</v>
      </c>
      <c r="G13" s="228"/>
      <c r="H13" s="229"/>
      <c r="I13" s="230" t="s">
        <v>28</v>
      </c>
    </row>
    <row r="14" spans="1:9" ht="23.25" thickBot="1" x14ac:dyDescent="0.25">
      <c r="A14" s="237"/>
      <c r="B14" s="239"/>
      <c r="C14" s="242"/>
      <c r="D14" s="243"/>
      <c r="E14" s="245"/>
      <c r="F14" s="18" t="s">
        <v>29</v>
      </c>
      <c r="G14" s="19" t="s">
        <v>30</v>
      </c>
      <c r="H14" s="19" t="s">
        <v>31</v>
      </c>
      <c r="I14" s="231"/>
    </row>
    <row r="15" spans="1:9" ht="22.5" customHeight="1" x14ac:dyDescent="0.2">
      <c r="A15" s="82">
        <f>IF(E15=0,0,IF(COUNTBLANK(E15)=1,0,COUNTA($E$15:E15)))</f>
        <v>0</v>
      </c>
      <c r="B15" s="23" t="s">
        <v>57</v>
      </c>
      <c r="C15" s="246" t="str">
        <f>'1.1.'!C2:I2</f>
        <v>Sagatavošanas darbi, demontāžas darbi (Vispārējie būvdarbi)</v>
      </c>
      <c r="D15" s="247"/>
      <c r="E15" s="61">
        <f>'1.1.'!P43</f>
        <v>0</v>
      </c>
      <c r="F15" s="56">
        <f>'1.1.'!M43</f>
        <v>0</v>
      </c>
      <c r="G15" s="57">
        <f>'1.1.'!N43</f>
        <v>0</v>
      </c>
      <c r="H15" s="57">
        <f>'1.1.'!O43</f>
        <v>0</v>
      </c>
      <c r="I15" s="58">
        <f>'1.1.'!L43</f>
        <v>0</v>
      </c>
    </row>
    <row r="16" spans="1:9" x14ac:dyDescent="0.2">
      <c r="A16" s="83">
        <f>IF(E16=0,0,IF(COUNTBLANK(E16)=1,0,COUNTA($E$15:E16)))</f>
        <v>0</v>
      </c>
      <c r="B16" s="24" t="s">
        <v>109</v>
      </c>
      <c r="C16" s="234" t="str">
        <f>'1.2.'!C2:I2</f>
        <v>Pamatu siltināšana (Vispārējie būvdarbi)</v>
      </c>
      <c r="D16" s="235"/>
      <c r="E16" s="62">
        <f>'1.2.'!P63</f>
        <v>0</v>
      </c>
      <c r="F16" s="47">
        <f>'1.2.'!M63</f>
        <v>0</v>
      </c>
      <c r="G16" s="59">
        <f>'1.2.'!N63</f>
        <v>0</v>
      </c>
      <c r="H16" s="59">
        <f>'1.2.'!O63</f>
        <v>0</v>
      </c>
      <c r="I16" s="60">
        <f>'1.2.'!L63</f>
        <v>0</v>
      </c>
    </row>
    <row r="17" spans="1:9" x14ac:dyDescent="0.2">
      <c r="A17" s="83">
        <f>IF(E17=0,0,IF(COUNTBLANK(E17)=1,0,COUNTA($E$15:E17)))</f>
        <v>0</v>
      </c>
      <c r="B17" s="24" t="s">
        <v>111</v>
      </c>
      <c r="C17" s="234" t="str">
        <f>'1.3.'!C2:I2</f>
        <v xml:space="preserve"> Iekšējas sienas un starpsienas (Vispārējie būvdarbi)</v>
      </c>
      <c r="D17" s="235"/>
      <c r="E17" s="63">
        <f>'1.3.'!P36</f>
        <v>0</v>
      </c>
      <c r="F17" s="47">
        <f>'1.3.'!M36</f>
        <v>0</v>
      </c>
      <c r="G17" s="59">
        <f>'1.3.'!N36</f>
        <v>0</v>
      </c>
      <c r="H17" s="59">
        <f>'1.3.'!O36</f>
        <v>0</v>
      </c>
      <c r="I17" s="60">
        <f>'1.3.'!L36</f>
        <v>0</v>
      </c>
    </row>
    <row r="18" spans="1:9" ht="11.25" customHeight="1" x14ac:dyDescent="0.2">
      <c r="A18" s="83">
        <f>IF(E18=0,0,IF(COUNTBLANK(E18)=1,0,COUNTA($E$15:E18)))</f>
        <v>0</v>
      </c>
      <c r="B18" s="24" t="s">
        <v>119</v>
      </c>
      <c r="C18" s="234" t="str">
        <f>'1.4.'!C2:I2</f>
        <v>Logi un durvi (Vispārējie būvdarbi)</v>
      </c>
      <c r="D18" s="235"/>
      <c r="E18" s="63">
        <f>'1.4.'!P71</f>
        <v>0</v>
      </c>
      <c r="F18" s="47">
        <f>'1.4.'!M71</f>
        <v>0</v>
      </c>
      <c r="G18" s="59">
        <f>'1.4.'!N71</f>
        <v>0</v>
      </c>
      <c r="H18" s="59">
        <f>'1.4.'!O71</f>
        <v>0</v>
      </c>
      <c r="I18" s="60">
        <f>'1.4.'!L71</f>
        <v>0</v>
      </c>
    </row>
    <row r="19" spans="1:9" x14ac:dyDescent="0.2">
      <c r="A19" s="83">
        <f>IF(E19=0,0,IF(COUNTBLANK(E19)=1,0,COUNTA($E$15:E19)))</f>
        <v>0</v>
      </c>
      <c r="B19" s="24" t="s">
        <v>120</v>
      </c>
      <c r="C19" s="234" t="str">
        <f>'1.5.'!C2:I2</f>
        <v>Apdares darbi (Vispārējie būvdarbi)</v>
      </c>
      <c r="D19" s="235"/>
      <c r="E19" s="63">
        <f>'1.5.'!P68</f>
        <v>0</v>
      </c>
      <c r="F19" s="47">
        <f>'1.5.'!M68</f>
        <v>0</v>
      </c>
      <c r="G19" s="59">
        <f>'1.5.'!N68</f>
        <v>0</v>
      </c>
      <c r="H19" s="59">
        <f>'1.5.'!O68</f>
        <v>0</v>
      </c>
      <c r="I19" s="60">
        <f>'1.5.'!L68</f>
        <v>0</v>
      </c>
    </row>
    <row r="20" spans="1:9" x14ac:dyDescent="0.2">
      <c r="A20" s="83">
        <f>IF(E20=0,0,IF(COUNTBLANK(E20)=1,0,COUNTA($E$15:E20)))</f>
        <v>0</v>
      </c>
      <c r="B20" s="24" t="s">
        <v>121</v>
      </c>
      <c r="C20" s="234" t="str">
        <f>'1.6.'!C2:I2</f>
        <v>Grīdas (Vispārējie būvdarbi)</v>
      </c>
      <c r="D20" s="235"/>
      <c r="E20" s="63">
        <f>'1.6.'!P111</f>
        <v>0</v>
      </c>
      <c r="F20" s="47">
        <f>'1.6.'!M111</f>
        <v>0</v>
      </c>
      <c r="G20" s="59">
        <f>'1.6.'!N111</f>
        <v>0</v>
      </c>
      <c r="H20" s="59">
        <f>'1.6.'!O111</f>
        <v>0</v>
      </c>
      <c r="I20" s="60">
        <f>'1.6.'!L111</f>
        <v>0</v>
      </c>
    </row>
    <row r="21" spans="1:9" x14ac:dyDescent="0.2">
      <c r="A21" s="83">
        <f>IF(E21=0,0,IF(COUNTBLANK(E21)=1,0,COUNTA($E$15:E21)))</f>
        <v>0</v>
      </c>
      <c r="B21" s="24" t="s">
        <v>122</v>
      </c>
      <c r="C21" s="234" t="str">
        <f>'1.7.'!C2:I2</f>
        <v>Jumti segumi  (Vispārējie būvdarbi)</v>
      </c>
      <c r="D21" s="235"/>
      <c r="E21" s="63">
        <f>'1.7.'!P96</f>
        <v>0</v>
      </c>
      <c r="F21" s="47">
        <f>'1.7.'!M96</f>
        <v>0</v>
      </c>
      <c r="G21" s="59">
        <f>'1.7.'!N96</f>
        <v>0</v>
      </c>
      <c r="H21" s="59">
        <f>'1.7.'!O96</f>
        <v>0</v>
      </c>
      <c r="I21" s="60">
        <f>'1.7.'!L96</f>
        <v>0</v>
      </c>
    </row>
    <row r="22" spans="1:9" x14ac:dyDescent="0.2">
      <c r="A22" s="83">
        <f>IF(E22=0,0,IF(COUNTBLANK(E22)=1,0,COUNTA($E$15:E22)))</f>
        <v>0</v>
      </c>
      <c r="B22" s="24" t="s">
        <v>480</v>
      </c>
      <c r="C22" s="234" t="str">
        <f>'2'!C2:I2</f>
        <v>Labiekartosana (Dažadi darbi)</v>
      </c>
      <c r="D22" s="235"/>
      <c r="E22" s="63">
        <f>'2'!P71</f>
        <v>0</v>
      </c>
      <c r="F22" s="47">
        <f>'2'!M71</f>
        <v>0</v>
      </c>
      <c r="G22" s="59">
        <f>'2'!N71</f>
        <v>0</v>
      </c>
      <c r="H22" s="59">
        <f>'2'!O71</f>
        <v>0</v>
      </c>
      <c r="I22" s="60">
        <f>'2'!L71</f>
        <v>0</v>
      </c>
    </row>
    <row r="23" spans="1:9" x14ac:dyDescent="0.2">
      <c r="A23" s="83">
        <f>IF(E23=0,0,IF(COUNTBLANK(E23)=1,0,COUNTA($E$15:E23)))</f>
        <v>0</v>
      </c>
      <c r="B23" s="24" t="s">
        <v>236</v>
      </c>
      <c r="C23" s="234" t="str">
        <f>'3.1.'!C2:I2</f>
        <v>Siltummezgla ierīkošana</v>
      </c>
      <c r="D23" s="235"/>
      <c r="E23" s="63">
        <f>'3.1.'!P87</f>
        <v>0</v>
      </c>
      <c r="F23" s="47">
        <f>'3.1.'!M87</f>
        <v>0</v>
      </c>
      <c r="G23" s="59">
        <f>'3.1.'!N87</f>
        <v>0</v>
      </c>
      <c r="H23" s="59">
        <f>'3.1.'!O87</f>
        <v>0</v>
      </c>
      <c r="I23" s="60">
        <f>'3.1.'!L87</f>
        <v>0</v>
      </c>
    </row>
    <row r="24" spans="1:9" x14ac:dyDescent="0.2">
      <c r="A24" s="83">
        <f>IF(E24=0,0,IF(COUNTBLANK(E24)=1,0,COUNTA($E$15:E24)))</f>
        <v>0</v>
      </c>
      <c r="B24" s="24" t="s">
        <v>242</v>
      </c>
      <c r="C24" s="234" t="str">
        <f>'3.2.'!C2:I2</f>
        <v>Apkures sistēmas ierīkošana</v>
      </c>
      <c r="D24" s="235"/>
      <c r="E24" s="63">
        <f>'3.2.'!P37</f>
        <v>0</v>
      </c>
      <c r="F24" s="47">
        <f>'3.2.'!M37</f>
        <v>0</v>
      </c>
      <c r="G24" s="59">
        <f>'3.2.'!N37</f>
        <v>0</v>
      </c>
      <c r="H24" s="59">
        <f>'3.2.'!O37</f>
        <v>0</v>
      </c>
      <c r="I24" s="60">
        <f>'3.2.'!L37</f>
        <v>0</v>
      </c>
    </row>
    <row r="25" spans="1:9" ht="11.25" customHeight="1" x14ac:dyDescent="0.2">
      <c r="A25" s="83">
        <f>IF(E25=0,0,IF(COUNTBLANK(E25)=1,0,COUNTA($E$15:E25)))</f>
        <v>0</v>
      </c>
      <c r="B25" s="24" t="s">
        <v>242</v>
      </c>
      <c r="C25" s="234" t="str">
        <f>'3.3.'!C2:I2</f>
        <v>Ventilācijas sistēmas ierīkošana</v>
      </c>
      <c r="D25" s="235"/>
      <c r="E25" s="63">
        <f>'3.3.'!P24</f>
        <v>0</v>
      </c>
      <c r="F25" s="47">
        <f>'3.3.'!M24</f>
        <v>0</v>
      </c>
      <c r="G25" s="59">
        <f>'3.3.'!N24</f>
        <v>0</v>
      </c>
      <c r="H25" s="59">
        <f>'3.3.'!O24</f>
        <v>0</v>
      </c>
      <c r="I25" s="60">
        <f>'3.3.'!L24</f>
        <v>0</v>
      </c>
    </row>
    <row r="26" spans="1:9" x14ac:dyDescent="0.2">
      <c r="A26" s="83">
        <f>IF(E26=0,0,IF(COUNTBLANK(E26)=1,0,COUNTA($E$15:E26)))</f>
        <v>0</v>
      </c>
      <c r="B26" s="24" t="s">
        <v>244</v>
      </c>
      <c r="C26" s="234" t="str">
        <f>'3.4.'!C2:I2</f>
        <v>Iekšējo ūdensvada un kanalizācijas tīklu ierīkošana</v>
      </c>
      <c r="D26" s="235"/>
      <c r="E26" s="63">
        <f>'3.4.'!P147</f>
        <v>0</v>
      </c>
      <c r="F26" s="47">
        <f>'3.4.'!M147</f>
        <v>0</v>
      </c>
      <c r="G26" s="59">
        <f>'3.4.'!N147</f>
        <v>0</v>
      </c>
      <c r="H26" s="59">
        <f>'3.4.'!O147</f>
        <v>0</v>
      </c>
      <c r="I26" s="60">
        <f>'3.4.'!L147</f>
        <v>0</v>
      </c>
    </row>
    <row r="27" spans="1:9" x14ac:dyDescent="0.2">
      <c r="A27" s="83">
        <v>13</v>
      </c>
      <c r="B27" s="24" t="s">
        <v>245</v>
      </c>
      <c r="C27" s="234" t="str">
        <f>'3.5.'!C2:I2</f>
        <v>Iekšējā elektroapgāde</v>
      </c>
      <c r="D27" s="235"/>
      <c r="E27" s="63">
        <f>'3.5.'!P51</f>
        <v>0</v>
      </c>
      <c r="F27" s="47">
        <f>'3.5.'!M51</f>
        <v>0</v>
      </c>
      <c r="G27" s="59">
        <f>'3.5.'!N51</f>
        <v>0</v>
      </c>
      <c r="H27" s="59">
        <f>'3.5.'!O51</f>
        <v>0</v>
      </c>
      <c r="I27" s="60">
        <f>'3.5.'!L51</f>
        <v>0</v>
      </c>
    </row>
    <row r="28" spans="1:9" x14ac:dyDescent="0.2">
      <c r="A28" s="83">
        <f>IF(E28=0,0,IF(COUNTBLANK(E28)=1,0,COUNTA($E$15:E28)))</f>
        <v>0</v>
      </c>
      <c r="B28" s="24" t="s">
        <v>567</v>
      </c>
      <c r="C28" s="234" t="str">
        <f>'4'!C2:I2</f>
        <v>Arējo ūdensvada un kanalizācijas tīklu ierīkošana</v>
      </c>
      <c r="D28" s="235"/>
      <c r="E28" s="63">
        <f>'4'!P69</f>
        <v>0</v>
      </c>
      <c r="F28" s="47">
        <f>'4'!M69</f>
        <v>0</v>
      </c>
      <c r="G28" s="59">
        <f>'4'!N69</f>
        <v>0</v>
      </c>
      <c r="H28" s="59">
        <f>'4'!O69</f>
        <v>0</v>
      </c>
      <c r="I28" s="60">
        <f>'4'!L69</f>
        <v>0</v>
      </c>
    </row>
    <row r="29" spans="1:9" ht="12" thickBot="1" x14ac:dyDescent="0.25">
      <c r="A29" s="84">
        <v>15</v>
      </c>
      <c r="B29" s="25" t="s">
        <v>568</v>
      </c>
      <c r="C29" s="248" t="str">
        <f>'5'!C2:I2</f>
        <v>Virtuves iekārta</v>
      </c>
      <c r="D29" s="249"/>
      <c r="E29" s="64">
        <f>'5'!P21</f>
        <v>0</v>
      </c>
      <c r="F29" s="65">
        <f>'5'!M21</f>
        <v>0</v>
      </c>
      <c r="G29" s="66">
        <f>'5'!N21</f>
        <v>0</v>
      </c>
      <c r="H29" s="66">
        <f>'5'!O21</f>
        <v>0</v>
      </c>
      <c r="I29" s="40">
        <f>'5'!L21</f>
        <v>0</v>
      </c>
    </row>
    <row r="30" spans="1:9" ht="12" thickBot="1" x14ac:dyDescent="0.25">
      <c r="A30" s="250" t="s">
        <v>32</v>
      </c>
      <c r="B30" s="251"/>
      <c r="C30" s="251"/>
      <c r="D30" s="251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x14ac:dyDescent="0.2">
      <c r="A31" s="252" t="s">
        <v>33</v>
      </c>
      <c r="B31" s="253"/>
      <c r="C31" s="254"/>
      <c r="D31" s="79">
        <v>0.15</v>
      </c>
      <c r="E31" s="43">
        <f>ROUND(E30*$D31,2)</f>
        <v>0</v>
      </c>
      <c r="F31" s="44"/>
      <c r="G31" s="44"/>
      <c r="H31" s="44"/>
      <c r="I31" s="44"/>
    </row>
    <row r="32" spans="1:9" x14ac:dyDescent="0.2">
      <c r="A32" s="255" t="s">
        <v>34</v>
      </c>
      <c r="B32" s="256"/>
      <c r="C32" s="257"/>
      <c r="D32" s="80">
        <v>0.05</v>
      </c>
      <c r="E32" s="45">
        <f>ROUND(E31*$D32,2)</f>
        <v>0</v>
      </c>
      <c r="F32" s="44"/>
      <c r="G32" s="44"/>
      <c r="H32" s="44"/>
      <c r="I32" s="44"/>
    </row>
    <row r="33" spans="1:9" x14ac:dyDescent="0.2">
      <c r="A33" s="258" t="s">
        <v>35</v>
      </c>
      <c r="B33" s="259"/>
      <c r="C33" s="260"/>
      <c r="D33" s="81">
        <v>0.15</v>
      </c>
      <c r="E33" s="45">
        <f>ROUND(E30*$D33,2)</f>
        <v>0</v>
      </c>
      <c r="F33" s="44"/>
      <c r="G33" s="44"/>
      <c r="H33" s="44"/>
      <c r="I33" s="44"/>
    </row>
    <row r="34" spans="1:9" ht="12" thickBot="1" x14ac:dyDescent="0.25">
      <c r="A34" s="261" t="s">
        <v>36</v>
      </c>
      <c r="B34" s="262"/>
      <c r="C34" s="263"/>
      <c r="D34" s="21"/>
      <c r="E34" s="46">
        <f>SUM(E30:E33)-E32</f>
        <v>0</v>
      </c>
      <c r="F34" s="44"/>
      <c r="G34" s="44"/>
      <c r="H34" s="44"/>
      <c r="I34" s="44"/>
    </row>
    <row r="35" spans="1:9" x14ac:dyDescent="0.2">
      <c r="G35" s="20"/>
    </row>
    <row r="36" spans="1:9" x14ac:dyDescent="0.2">
      <c r="C36" s="17"/>
      <c r="D36" s="17"/>
      <c r="E36" s="17"/>
      <c r="F36" s="22"/>
      <c r="G36" s="22"/>
      <c r="H36" s="22"/>
      <c r="I36" s="22"/>
    </row>
    <row r="39" spans="1:9" x14ac:dyDescent="0.2">
      <c r="A39" s="1" t="s">
        <v>14</v>
      </c>
      <c r="B39" s="17"/>
      <c r="C39" s="220" t="s">
        <v>468</v>
      </c>
      <c r="D39" s="220"/>
      <c r="E39" s="220"/>
      <c r="F39" s="220"/>
      <c r="G39" s="220"/>
      <c r="H39" s="220"/>
    </row>
    <row r="40" spans="1:9" x14ac:dyDescent="0.2">
      <c r="A40" s="17"/>
      <c r="B40" s="17"/>
      <c r="C40" s="215" t="s">
        <v>15</v>
      </c>
      <c r="D40" s="215"/>
      <c r="E40" s="215"/>
      <c r="F40" s="215"/>
      <c r="G40" s="215"/>
      <c r="H40" s="215"/>
    </row>
    <row r="41" spans="1:9" x14ac:dyDescent="0.2">
      <c r="A41" s="17"/>
      <c r="B41" s="17"/>
      <c r="C41" s="17"/>
      <c r="D41" s="17"/>
      <c r="E41" s="17"/>
      <c r="F41" s="17"/>
      <c r="G41" s="17"/>
      <c r="H41" s="17"/>
    </row>
    <row r="42" spans="1:9" x14ac:dyDescent="0.2">
      <c r="A42" s="96" t="str">
        <f>'Kopt a'!A36</f>
        <v>Tāme sastādīta 2024. gada 26. augusta</v>
      </c>
      <c r="B42" s="52"/>
      <c r="C42" s="52"/>
      <c r="D42" s="52"/>
      <c r="F42" s="17"/>
      <c r="G42" s="17"/>
      <c r="H42" s="17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1" t="s">
        <v>37</v>
      </c>
      <c r="B44" s="17"/>
      <c r="C44" s="220" t="s">
        <v>468</v>
      </c>
      <c r="D44" s="220"/>
      <c r="E44" s="220"/>
      <c r="F44" s="220"/>
      <c r="G44" s="220"/>
      <c r="H44" s="220"/>
    </row>
    <row r="45" spans="1:9" x14ac:dyDescent="0.2">
      <c r="A45" s="17"/>
      <c r="B45" s="17"/>
      <c r="C45" s="215" t="s">
        <v>15</v>
      </c>
      <c r="D45" s="215"/>
      <c r="E45" s="215"/>
      <c r="F45" s="215"/>
      <c r="G45" s="215"/>
      <c r="H45" s="215"/>
    </row>
    <row r="46" spans="1:9" x14ac:dyDescent="0.2">
      <c r="A46" s="17"/>
      <c r="B46" s="17"/>
      <c r="C46" s="17"/>
      <c r="D46" s="17"/>
      <c r="E46" s="17"/>
      <c r="F46" s="17"/>
      <c r="G46" s="17"/>
      <c r="H46" s="17"/>
    </row>
    <row r="47" spans="1:9" x14ac:dyDescent="0.2">
      <c r="A47" s="96" t="s">
        <v>53</v>
      </c>
      <c r="B47" s="52"/>
      <c r="C47" s="101" t="s">
        <v>469</v>
      </c>
      <c r="D47" s="52"/>
      <c r="F47" s="17"/>
      <c r="G47" s="17"/>
      <c r="H47" s="17"/>
    </row>
    <row r="57" spans="5:9" x14ac:dyDescent="0.2">
      <c r="E57" s="20"/>
      <c r="F57" s="20"/>
      <c r="G57" s="20"/>
      <c r="H57" s="20"/>
      <c r="I57" s="20"/>
    </row>
  </sheetData>
  <mergeCells count="44">
    <mergeCell ref="C39:H39"/>
    <mergeCell ref="C40:H40"/>
    <mergeCell ref="C44:H44"/>
    <mergeCell ref="C45:H45"/>
    <mergeCell ref="A30:D30"/>
    <mergeCell ref="A31:C31"/>
    <mergeCell ref="A32:C32"/>
    <mergeCell ref="A33:C33"/>
    <mergeCell ref="A34:C34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F13:H13"/>
    <mergeCell ref="I13:I14"/>
    <mergeCell ref="A8:C8"/>
    <mergeCell ref="D8:I8"/>
    <mergeCell ref="A9:C9"/>
    <mergeCell ref="D9:I9"/>
    <mergeCell ref="D10:E10"/>
    <mergeCell ref="D11:E11"/>
    <mergeCell ref="A7:C7"/>
    <mergeCell ref="D7:I7"/>
    <mergeCell ref="G1:I1"/>
    <mergeCell ref="A2:I2"/>
    <mergeCell ref="C4:I4"/>
    <mergeCell ref="A6:C6"/>
    <mergeCell ref="D6:I6"/>
    <mergeCell ref="C5:I5"/>
  </mergeCells>
  <conditionalFormatting sqref="A15:D29 E15:I30">
    <cfRule type="cellIs" dxfId="266" priority="20" operator="equal">
      <formula>0</formula>
    </cfRule>
  </conditionalFormatting>
  <conditionalFormatting sqref="C47">
    <cfRule type="cellIs" dxfId="265" priority="5" operator="equal">
      <formula>0</formula>
    </cfRule>
  </conditionalFormatting>
  <conditionalFormatting sqref="C39:H39">
    <cfRule type="cellIs" dxfId="264" priority="11" operator="equal">
      <formula>0</formula>
    </cfRule>
  </conditionalFormatting>
  <conditionalFormatting sqref="C44:H44">
    <cfRule type="cellIs" dxfId="263" priority="1" operator="equal">
      <formula>0</formula>
    </cfRule>
  </conditionalFormatting>
  <conditionalFormatting sqref="D31:D33">
    <cfRule type="cellIs" dxfId="262" priority="15" operator="equal">
      <formula>0</formula>
    </cfRule>
  </conditionalFormatting>
  <conditionalFormatting sqref="D10:E11">
    <cfRule type="cellIs" dxfId="261" priority="19" operator="equal">
      <formula>0</formula>
    </cfRule>
  </conditionalFormatting>
  <conditionalFormatting sqref="D6:I9">
    <cfRule type="cellIs" dxfId="260" priority="7" operator="equal">
      <formula>0</formula>
    </cfRule>
  </conditionalFormatting>
  <conditionalFormatting sqref="E15 E31:E34">
    <cfRule type="cellIs" dxfId="259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Q55"/>
  <sheetViews>
    <sheetView workbookViewId="0">
      <selection activeCell="K20" sqref="K2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57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470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ht="11.25" customHeight="1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891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P43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9"/>
      <c r="P10" s="97" t="str">
        <f>A49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56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58</v>
      </c>
      <c r="D16" s="24" t="s">
        <v>59</v>
      </c>
      <c r="E16" s="74">
        <v>1</v>
      </c>
      <c r="F16" s="75"/>
      <c r="G16" s="72"/>
      <c r="H16" s="49">
        <f t="shared" ref="H16:H40" si="0">ROUND(F16*G16,2)</f>
        <v>0</v>
      </c>
      <c r="I16" s="72"/>
      <c r="J16" s="72"/>
      <c r="K16" s="50">
        <f t="shared" ref="K16:K42" si="1">SUM(H16:J16)</f>
        <v>0</v>
      </c>
      <c r="L16" s="51">
        <f t="shared" ref="L16:L40" si="2">ROUND(E16*F16,2)</f>
        <v>0</v>
      </c>
      <c r="M16" s="49">
        <f t="shared" ref="M16:M40" si="3">ROUND(H16*E16,2)</f>
        <v>0</v>
      </c>
      <c r="N16" s="49">
        <f t="shared" ref="N16:N40" si="4">ROUND(I16*E16,2)</f>
        <v>0</v>
      </c>
      <c r="O16" s="49">
        <f t="shared" ref="O16:O40" si="5">ROUND(J16*E16,2)</f>
        <v>0</v>
      </c>
      <c r="P16" s="50">
        <f t="shared" ref="P16:P40" si="6">SUM(M16:O16)</f>
        <v>0</v>
      </c>
    </row>
    <row r="17" spans="1:17" x14ac:dyDescent="0.2">
      <c r="A17" s="38"/>
      <c r="B17" s="39"/>
      <c r="C17" s="48"/>
      <c r="D17" s="24"/>
      <c r="E17" s="74"/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38">
        <v>2</v>
      </c>
      <c r="B18" s="39"/>
      <c r="C18" s="169" t="s">
        <v>60</v>
      </c>
      <c r="D18" s="24"/>
      <c r="E18" s="74"/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ht="22.5" x14ac:dyDescent="0.2">
      <c r="A19" s="38" t="s">
        <v>61</v>
      </c>
      <c r="B19" s="39" t="s">
        <v>701</v>
      </c>
      <c r="C19" s="48" t="s">
        <v>62</v>
      </c>
      <c r="D19" s="24" t="s">
        <v>59</v>
      </c>
      <c r="E19" s="74">
        <v>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63</v>
      </c>
      <c r="B20" s="39" t="s">
        <v>701</v>
      </c>
      <c r="C20" s="48" t="s">
        <v>64</v>
      </c>
      <c r="D20" s="24" t="s">
        <v>65</v>
      </c>
      <c r="E20" s="74">
        <v>254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ht="22.5" x14ac:dyDescent="0.2">
      <c r="A21" s="38" t="s">
        <v>66</v>
      </c>
      <c r="B21" s="39" t="s">
        <v>701</v>
      </c>
      <c r="C21" s="48" t="s">
        <v>67</v>
      </c>
      <c r="D21" s="24" t="s">
        <v>65</v>
      </c>
      <c r="E21" s="74">
        <v>175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22.5" x14ac:dyDescent="0.2">
      <c r="A22" s="38" t="s">
        <v>69</v>
      </c>
      <c r="B22" s="39" t="s">
        <v>701</v>
      </c>
      <c r="C22" s="48" t="s">
        <v>71</v>
      </c>
      <c r="D22" s="24" t="s">
        <v>88</v>
      </c>
      <c r="E22" s="74">
        <v>54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  <c r="Q22" s="1" t="s">
        <v>253</v>
      </c>
    </row>
    <row r="23" spans="1:17" ht="22.5" x14ac:dyDescent="0.2">
      <c r="A23" s="38" t="s">
        <v>70</v>
      </c>
      <c r="B23" s="39" t="s">
        <v>701</v>
      </c>
      <c r="C23" s="48" t="s">
        <v>72</v>
      </c>
      <c r="D23" s="24" t="s">
        <v>88</v>
      </c>
      <c r="E23" s="74">
        <v>55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  <c r="Q23" s="1" t="s">
        <v>252</v>
      </c>
    </row>
    <row r="24" spans="1:17" ht="22.5" x14ac:dyDescent="0.2">
      <c r="A24" s="38" t="s">
        <v>75</v>
      </c>
      <c r="B24" s="39" t="s">
        <v>701</v>
      </c>
      <c r="C24" s="48" t="s">
        <v>73</v>
      </c>
      <c r="D24" s="24" t="s">
        <v>74</v>
      </c>
      <c r="E24" s="74">
        <v>30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76</v>
      </c>
      <c r="B25" s="39" t="s">
        <v>701</v>
      </c>
      <c r="C25" s="48" t="s">
        <v>83</v>
      </c>
      <c r="D25" s="24" t="s">
        <v>74</v>
      </c>
      <c r="E25" s="74">
        <v>40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77</v>
      </c>
      <c r="B26" s="39" t="s">
        <v>701</v>
      </c>
      <c r="C26" s="48" t="s">
        <v>84</v>
      </c>
      <c r="D26" s="24" t="s">
        <v>88</v>
      </c>
      <c r="E26" s="74">
        <v>18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22.5" x14ac:dyDescent="0.2">
      <c r="A27" s="38" t="s">
        <v>78</v>
      </c>
      <c r="B27" s="39" t="s">
        <v>701</v>
      </c>
      <c r="C27" s="48" t="s">
        <v>85</v>
      </c>
      <c r="D27" s="24" t="s">
        <v>88</v>
      </c>
      <c r="E27" s="74">
        <v>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7" ht="22.5" x14ac:dyDescent="0.2">
      <c r="A28" s="38" t="s">
        <v>79</v>
      </c>
      <c r="B28" s="39" t="s">
        <v>701</v>
      </c>
      <c r="C28" s="48" t="s">
        <v>86</v>
      </c>
      <c r="D28" s="24" t="s">
        <v>59</v>
      </c>
      <c r="E28" s="74">
        <v>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80</v>
      </c>
      <c r="B29" s="39" t="s">
        <v>701</v>
      </c>
      <c r="C29" s="48" t="s">
        <v>87</v>
      </c>
      <c r="D29" s="24" t="s">
        <v>59</v>
      </c>
      <c r="E29" s="74">
        <v>1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2.5" x14ac:dyDescent="0.2">
      <c r="A30" s="38" t="s">
        <v>81</v>
      </c>
      <c r="B30" s="39" t="s">
        <v>701</v>
      </c>
      <c r="C30" s="48" t="s">
        <v>89</v>
      </c>
      <c r="D30" s="24" t="s">
        <v>59</v>
      </c>
      <c r="E30" s="74">
        <v>1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ht="22.5" x14ac:dyDescent="0.2">
      <c r="A31" s="38" t="s">
        <v>82</v>
      </c>
      <c r="B31" s="39" t="s">
        <v>701</v>
      </c>
      <c r="C31" s="48" t="s">
        <v>90</v>
      </c>
      <c r="D31" s="24" t="s">
        <v>59</v>
      </c>
      <c r="E31" s="74">
        <v>1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91</v>
      </c>
      <c r="B32" s="39" t="s">
        <v>701</v>
      </c>
      <c r="C32" s="48" t="s">
        <v>92</v>
      </c>
      <c r="D32" s="24" t="s">
        <v>74</v>
      </c>
      <c r="E32" s="74">
        <v>94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Q32" s="1" t="s">
        <v>252</v>
      </c>
    </row>
    <row r="33" spans="1:17" ht="22.5" x14ac:dyDescent="0.2">
      <c r="A33" s="38" t="s">
        <v>93</v>
      </c>
      <c r="B33" s="39" t="s">
        <v>701</v>
      </c>
      <c r="C33" s="48" t="s">
        <v>94</v>
      </c>
      <c r="D33" s="24" t="s">
        <v>59</v>
      </c>
      <c r="E33" s="74">
        <v>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7" ht="22.5" x14ac:dyDescent="0.2">
      <c r="A34" s="68" t="s">
        <v>95</v>
      </c>
      <c r="B34" s="39" t="s">
        <v>701</v>
      </c>
      <c r="C34" s="70" t="s">
        <v>96</v>
      </c>
      <c r="D34" s="71" t="s">
        <v>59</v>
      </c>
      <c r="E34" s="74">
        <v>1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Q34" s="1" t="s">
        <v>252</v>
      </c>
    </row>
    <row r="35" spans="1:17" ht="22.5" x14ac:dyDescent="0.2">
      <c r="A35" s="38" t="s">
        <v>97</v>
      </c>
      <c r="B35" s="39" t="s">
        <v>701</v>
      </c>
      <c r="C35" s="48" t="s">
        <v>98</v>
      </c>
      <c r="D35" s="24" t="s">
        <v>65</v>
      </c>
      <c r="E35" s="74">
        <v>386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7" ht="22.5" x14ac:dyDescent="0.2">
      <c r="A36" s="38" t="s">
        <v>99</v>
      </c>
      <c r="B36" s="39" t="s">
        <v>701</v>
      </c>
      <c r="C36" s="48" t="s">
        <v>103</v>
      </c>
      <c r="D36" s="24" t="s">
        <v>74</v>
      </c>
      <c r="E36" s="74">
        <v>60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7" ht="22.5" x14ac:dyDescent="0.2">
      <c r="A37" s="38" t="s">
        <v>100</v>
      </c>
      <c r="B37" s="39" t="s">
        <v>701</v>
      </c>
      <c r="C37" s="48" t="s">
        <v>102</v>
      </c>
      <c r="D37" s="24" t="s">
        <v>65</v>
      </c>
      <c r="E37" s="74">
        <v>386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  <c r="Q37" s="1" t="s">
        <v>252</v>
      </c>
    </row>
    <row r="38" spans="1:17" ht="22.5" x14ac:dyDescent="0.2">
      <c r="A38" s="38" t="s">
        <v>104</v>
      </c>
      <c r="B38" s="39" t="s">
        <v>701</v>
      </c>
      <c r="C38" s="48" t="s">
        <v>101</v>
      </c>
      <c r="D38" s="24" t="s">
        <v>65</v>
      </c>
      <c r="E38" s="74">
        <v>790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  <c r="Q38" s="1" t="s">
        <v>252</v>
      </c>
    </row>
    <row r="39" spans="1:17" x14ac:dyDescent="0.2">
      <c r="A39" s="38" t="s">
        <v>105</v>
      </c>
      <c r="B39" s="39" t="s">
        <v>701</v>
      </c>
      <c r="C39" s="48" t="s">
        <v>106</v>
      </c>
      <c r="D39" s="24" t="s">
        <v>65</v>
      </c>
      <c r="E39" s="74">
        <v>9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7" x14ac:dyDescent="0.2">
      <c r="A40" s="38" t="s">
        <v>107</v>
      </c>
      <c r="B40" s="39" t="s">
        <v>701</v>
      </c>
      <c r="C40" s="48" t="s">
        <v>108</v>
      </c>
      <c r="D40" s="24" t="s">
        <v>59</v>
      </c>
      <c r="E40" s="74">
        <v>1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7" ht="22.5" x14ac:dyDescent="0.2">
      <c r="A41" s="38" t="s">
        <v>231</v>
      </c>
      <c r="B41" s="39" t="s">
        <v>701</v>
      </c>
      <c r="C41" s="48" t="s">
        <v>293</v>
      </c>
      <c r="D41" s="24" t="s">
        <v>68</v>
      </c>
      <c r="E41" s="74">
        <v>195</v>
      </c>
      <c r="F41" s="75"/>
      <c r="G41" s="72"/>
      <c r="H41" s="49"/>
      <c r="I41" s="72"/>
      <c r="J41" s="72"/>
      <c r="K41" s="50">
        <f t="shared" si="1"/>
        <v>0</v>
      </c>
      <c r="L41" s="51">
        <f t="shared" ref="L41:L42" si="7">ROUND(E41*F41,2)</f>
        <v>0</v>
      </c>
      <c r="M41" s="49">
        <f t="shared" ref="M41:M42" si="8">ROUND(H41*E41,2)</f>
        <v>0</v>
      </c>
      <c r="N41" s="49">
        <f t="shared" ref="N41:N42" si="9">ROUND(I41*E41,2)</f>
        <v>0</v>
      </c>
      <c r="O41" s="49">
        <f t="shared" ref="O41:O42" si="10">ROUND(J41*E41,2)</f>
        <v>0</v>
      </c>
      <c r="P41" s="50">
        <f t="shared" ref="P41:P42" si="11">SUM(M41:O41)</f>
        <v>0</v>
      </c>
    </row>
    <row r="42" spans="1:17" ht="12" thickBot="1" x14ac:dyDescent="0.25">
      <c r="A42" s="38" t="s">
        <v>232</v>
      </c>
      <c r="B42" s="39" t="s">
        <v>701</v>
      </c>
      <c r="C42" s="48" t="s">
        <v>902</v>
      </c>
      <c r="D42" s="24" t="s">
        <v>342</v>
      </c>
      <c r="E42" s="74">
        <v>10.5</v>
      </c>
      <c r="F42" s="75"/>
      <c r="G42" s="72"/>
      <c r="H42" s="49"/>
      <c r="I42" s="72"/>
      <c r="J42" s="72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7" ht="12" thickBot="1" x14ac:dyDescent="0.25">
      <c r="A43" s="283" t="s">
        <v>702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5"/>
      <c r="L43" s="76">
        <f>SUM(L15:L42)</f>
        <v>0</v>
      </c>
      <c r="M43" s="77">
        <f>SUM(M15:M42)</f>
        <v>0</v>
      </c>
      <c r="N43" s="77">
        <f>SUM(N15:N42)</f>
        <v>0</v>
      </c>
      <c r="O43" s="77">
        <f>SUM(O15:O42)</f>
        <v>0</v>
      </c>
      <c r="P43" s="78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82" t="str">
        <f>'Kops a'!C39:H39</f>
        <v>Vasilijs Ivanovs</v>
      </c>
      <c r="D46" s="282"/>
      <c r="E46" s="282"/>
      <c r="F46" s="282"/>
      <c r="G46" s="282"/>
      <c r="H46" s="282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15" t="s">
        <v>15</v>
      </c>
      <c r="D47" s="215"/>
      <c r="E47" s="215"/>
      <c r="F47" s="215"/>
      <c r="G47" s="215"/>
      <c r="H47" s="215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6" t="str">
        <f>'Kops a'!A42</f>
        <v>Tāme sastādīta 2024. gada 26. augusta</v>
      </c>
      <c r="B49" s="52"/>
      <c r="C49" s="52"/>
      <c r="D49" s="52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37</v>
      </c>
      <c r="B51" s="17"/>
      <c r="C51" s="282" t="str">
        <f>'Kops a'!C44:H44</f>
        <v>Vasilijs Ivanovs</v>
      </c>
      <c r="D51" s="282"/>
      <c r="E51" s="282"/>
      <c r="F51" s="282"/>
      <c r="G51" s="282"/>
      <c r="H51" s="282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15" t="s">
        <v>15</v>
      </c>
      <c r="D52" s="215"/>
      <c r="E52" s="215"/>
      <c r="F52" s="215"/>
      <c r="G52" s="215"/>
      <c r="H52" s="215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6" t="s">
        <v>54</v>
      </c>
      <c r="B54" s="52"/>
      <c r="C54" s="100" t="str">
        <f>'Kops a'!C47</f>
        <v>4-01907</v>
      </c>
      <c r="D54" s="5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E12:E13"/>
    <mergeCell ref="C51:H51"/>
    <mergeCell ref="C52:H52"/>
    <mergeCell ref="C46:H46"/>
    <mergeCell ref="C47:H47"/>
    <mergeCell ref="A43:K43"/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</mergeCells>
  <conditionalFormatting sqref="A9:F9">
    <cfRule type="containsText" dxfId="256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55" priority="1" operator="equal">
      <formula>0</formula>
    </cfRule>
  </conditionalFormatting>
  <conditionalFormatting sqref="A43:K43">
    <cfRule type="containsText" dxfId="254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53" priority="6" operator="equal">
      <formula>0</formula>
    </cfRule>
  </conditionalFormatting>
  <conditionalFormatting sqref="C46:H46">
    <cfRule type="cellIs" dxfId="252" priority="11" operator="equal">
      <formula>0</formula>
    </cfRule>
  </conditionalFormatting>
  <conditionalFormatting sqref="C51:H51">
    <cfRule type="cellIs" dxfId="251" priority="12" operator="equal">
      <formula>0</formula>
    </cfRule>
  </conditionalFormatting>
  <conditionalFormatting sqref="C2:I2">
    <cfRule type="cellIs" dxfId="250" priority="18" operator="equal">
      <formula>0</formula>
    </cfRule>
  </conditionalFormatting>
  <conditionalFormatting sqref="C4:I4">
    <cfRule type="cellIs" dxfId="249" priority="9" operator="equal">
      <formula>0</formula>
    </cfRule>
  </conditionalFormatting>
  <conditionalFormatting sqref="D1">
    <cfRule type="cellIs" dxfId="248" priority="5" operator="equal">
      <formula>0</formula>
    </cfRule>
  </conditionalFormatting>
  <conditionalFormatting sqref="D5:L8">
    <cfRule type="cellIs" dxfId="247" priority="7" operator="equal">
      <formula>0</formula>
    </cfRule>
  </conditionalFormatting>
  <conditionalFormatting sqref="I15:J42">
    <cfRule type="cellIs" dxfId="246" priority="23" operator="equal">
      <formula>0</formula>
    </cfRule>
  </conditionalFormatting>
  <conditionalFormatting sqref="L43:P43">
    <cfRule type="cellIs" dxfId="245" priority="10" operator="equal">
      <formula>0</formula>
    </cfRule>
  </conditionalFormatting>
  <conditionalFormatting sqref="N9:O9 H15:H42 K15:P42">
    <cfRule type="cellIs" dxfId="244" priority="21" operator="equal">
      <formula>0</formula>
    </cfRule>
  </conditionalFormatting>
  <conditionalFormatting sqref="O10:P10">
    <cfRule type="cellIs" dxfId="243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Q75"/>
  <sheetViews>
    <sheetView topLeftCell="A34" workbookViewId="0">
      <selection activeCell="L26" sqref="L26"/>
    </sheetView>
  </sheetViews>
  <sheetFormatPr defaultRowHeight="11.25" x14ac:dyDescent="0.2"/>
  <cols>
    <col min="1" max="1" width="4.5703125" style="1" customWidth="1"/>
    <col min="2" max="2" width="6.28515625" style="1" customWidth="1"/>
    <col min="3" max="3" width="37.1406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2" width="7" style="1" customWidth="1"/>
    <col min="13" max="14" width="6.5703125" style="1" customWidth="1"/>
    <col min="15" max="15" width="7" style="1" customWidth="1"/>
    <col min="16" max="16" width="7.7109375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109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472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">
        <v>110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892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P63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A69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0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2" t="s">
        <v>471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297</v>
      </c>
      <c r="D16" s="24" t="s">
        <v>68</v>
      </c>
      <c r="E16" s="74">
        <v>71.400000000000006</v>
      </c>
      <c r="F16" s="75"/>
      <c r="G16" s="72"/>
      <c r="H16" s="49">
        <f t="shared" ref="H16:H62" si="0">ROUND(F16*G16,2)</f>
        <v>0</v>
      </c>
      <c r="I16" s="72"/>
      <c r="J16" s="72"/>
      <c r="K16" s="50">
        <f t="shared" ref="K16:K62" si="1">SUM(H16:J16)</f>
        <v>0</v>
      </c>
      <c r="L16" s="51">
        <f t="shared" ref="L16:L62" si="2">ROUND(E16*F16,2)</f>
        <v>0</v>
      </c>
      <c r="M16" s="49">
        <f t="shared" ref="M16:M62" si="3">ROUND(H16*E16,2)</f>
        <v>0</v>
      </c>
      <c r="N16" s="49">
        <f t="shared" ref="N16:N62" si="4">ROUND(I16*E16,2)</f>
        <v>0</v>
      </c>
      <c r="O16" s="49">
        <f t="shared" ref="O16:O62" si="5">ROUND(J16*E16,2)</f>
        <v>0</v>
      </c>
      <c r="P16" s="50">
        <f t="shared" ref="P16:P62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776</v>
      </c>
      <c r="D17" s="24" t="s">
        <v>65</v>
      </c>
      <c r="E17" s="74">
        <v>81.599999999999994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779</v>
      </c>
      <c r="D18" s="24" t="s">
        <v>112</v>
      </c>
      <c r="E18" s="74">
        <v>30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33.75" x14ac:dyDescent="0.2">
      <c r="A19" s="38" t="s">
        <v>119</v>
      </c>
      <c r="B19" s="39" t="s">
        <v>701</v>
      </c>
      <c r="C19" s="48" t="s">
        <v>298</v>
      </c>
      <c r="D19" s="24" t="s">
        <v>65</v>
      </c>
      <c r="E19" s="74">
        <v>81.599999999999994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197</v>
      </c>
      <c r="D20" s="24" t="s">
        <v>68</v>
      </c>
      <c r="E20" s="74">
        <v>1.65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299</v>
      </c>
      <c r="D21" s="24" t="s">
        <v>190</v>
      </c>
      <c r="E21" s="74">
        <v>13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300</v>
      </c>
      <c r="D22" s="24" t="s">
        <v>190</v>
      </c>
      <c r="E22" s="74">
        <v>40.5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843</v>
      </c>
      <c r="D23" s="24" t="s">
        <v>65</v>
      </c>
      <c r="E23" s="74">
        <v>81.599999999999994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844</v>
      </c>
      <c r="D24" s="24" t="s">
        <v>65</v>
      </c>
      <c r="E24" s="74">
        <v>84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780</v>
      </c>
      <c r="D25" s="24" t="s">
        <v>112</v>
      </c>
      <c r="E25" s="74">
        <v>408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301</v>
      </c>
      <c r="D26" s="24" t="s">
        <v>88</v>
      </c>
      <c r="E26" s="74">
        <v>324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302</v>
      </c>
      <c r="D27" s="24" t="s">
        <v>65</v>
      </c>
      <c r="E27" s="74">
        <v>93.8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781</v>
      </c>
      <c r="D28" s="24" t="s">
        <v>112</v>
      </c>
      <c r="E28" s="74">
        <v>490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303</v>
      </c>
      <c r="D29" s="24" t="s">
        <v>65</v>
      </c>
      <c r="E29" s="74">
        <v>81.599999999999994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782</v>
      </c>
      <c r="D30" s="24" t="s">
        <v>112</v>
      </c>
      <c r="E30" s="74">
        <v>20.399999999999999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783</v>
      </c>
      <c r="D31" s="24" t="s">
        <v>112</v>
      </c>
      <c r="E31" s="74">
        <v>220.3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784</v>
      </c>
      <c r="D32" s="24" t="s">
        <v>190</v>
      </c>
      <c r="E32" s="74">
        <v>27.2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7" x14ac:dyDescent="0.2">
      <c r="A33" s="38" t="s">
        <v>133</v>
      </c>
      <c r="B33" s="39" t="s">
        <v>701</v>
      </c>
      <c r="C33" s="48" t="s">
        <v>785</v>
      </c>
      <c r="D33" s="24" t="s">
        <v>190</v>
      </c>
      <c r="E33" s="74">
        <v>21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7" ht="33.75" x14ac:dyDescent="0.2">
      <c r="A34" s="38" t="s">
        <v>134</v>
      </c>
      <c r="B34" s="39" t="s">
        <v>701</v>
      </c>
      <c r="C34" s="48" t="s">
        <v>304</v>
      </c>
      <c r="D34" s="24" t="s">
        <v>68</v>
      </c>
      <c r="E34" s="74">
        <v>32.4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7" x14ac:dyDescent="0.2">
      <c r="A35" s="38" t="s">
        <v>135</v>
      </c>
      <c r="B35" s="39" t="s">
        <v>701</v>
      </c>
      <c r="C35" s="48" t="s">
        <v>207</v>
      </c>
      <c r="D35" s="24" t="s">
        <v>68</v>
      </c>
      <c r="E35" s="74">
        <v>7.7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7" x14ac:dyDescent="0.2">
      <c r="A36" s="38" t="s">
        <v>141</v>
      </c>
      <c r="B36" s="39" t="s">
        <v>701</v>
      </c>
      <c r="C36" s="48" t="s">
        <v>223</v>
      </c>
      <c r="D36" s="24" t="s">
        <v>68</v>
      </c>
      <c r="E36" s="74">
        <v>7.7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7" ht="22.5" x14ac:dyDescent="0.2">
      <c r="A37" s="38" t="s">
        <v>143</v>
      </c>
      <c r="B37" s="39" t="s">
        <v>701</v>
      </c>
      <c r="C37" s="48" t="s">
        <v>305</v>
      </c>
      <c r="D37" s="24" t="s">
        <v>65</v>
      </c>
      <c r="E37" s="74">
        <v>84.2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7" x14ac:dyDescent="0.2">
      <c r="A38" s="38" t="s">
        <v>144</v>
      </c>
      <c r="B38" s="39" t="s">
        <v>701</v>
      </c>
      <c r="C38" s="48" t="s">
        <v>435</v>
      </c>
      <c r="D38" s="24" t="s">
        <v>65</v>
      </c>
      <c r="E38" s="74">
        <v>28.6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7" x14ac:dyDescent="0.2">
      <c r="A39" s="38" t="s">
        <v>146</v>
      </c>
      <c r="B39" s="39" t="s">
        <v>701</v>
      </c>
      <c r="C39" s="48" t="s">
        <v>307</v>
      </c>
      <c r="D39" s="24" t="s">
        <v>88</v>
      </c>
      <c r="E39" s="74">
        <v>348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7" x14ac:dyDescent="0.2">
      <c r="A40" s="38" t="s">
        <v>148</v>
      </c>
      <c r="B40" s="39" t="s">
        <v>701</v>
      </c>
      <c r="C40" s="48" t="s">
        <v>308</v>
      </c>
      <c r="D40" s="24" t="s">
        <v>68</v>
      </c>
      <c r="E40" s="74">
        <v>0.2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7" ht="22.5" x14ac:dyDescent="0.2">
      <c r="A41" s="38" t="s">
        <v>149</v>
      </c>
      <c r="B41" s="39" t="s">
        <v>701</v>
      </c>
      <c r="C41" s="48" t="s">
        <v>309</v>
      </c>
      <c r="D41" s="24" t="s">
        <v>112</v>
      </c>
      <c r="E41" s="74">
        <v>1830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7" x14ac:dyDescent="0.2">
      <c r="A42" s="38" t="s">
        <v>150</v>
      </c>
      <c r="B42" s="39" t="s">
        <v>701</v>
      </c>
      <c r="C42" s="48" t="s">
        <v>310</v>
      </c>
      <c r="D42" s="24" t="s">
        <v>112</v>
      </c>
      <c r="E42" s="74">
        <v>1830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7" x14ac:dyDescent="0.2">
      <c r="A43" s="38" t="s">
        <v>151</v>
      </c>
      <c r="B43" s="39" t="s">
        <v>701</v>
      </c>
      <c r="C43" s="48" t="s">
        <v>311</v>
      </c>
      <c r="D43" s="24" t="s">
        <v>112</v>
      </c>
      <c r="E43" s="74">
        <v>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7" ht="22.5" x14ac:dyDescent="0.2">
      <c r="A44" s="38" t="s">
        <v>152</v>
      </c>
      <c r="B44" s="39" t="s">
        <v>701</v>
      </c>
      <c r="C44" s="48" t="s">
        <v>312</v>
      </c>
      <c r="D44" s="24" t="s">
        <v>68</v>
      </c>
      <c r="E44" s="74">
        <v>18.54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7" x14ac:dyDescent="0.2">
      <c r="A45" s="38" t="s">
        <v>153</v>
      </c>
      <c r="B45" s="39" t="s">
        <v>701</v>
      </c>
      <c r="C45" s="48" t="s">
        <v>313</v>
      </c>
      <c r="D45" s="24" t="s">
        <v>68</v>
      </c>
      <c r="E45" s="74">
        <v>18.54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7" ht="22.5" x14ac:dyDescent="0.2">
      <c r="A46" s="38" t="s">
        <v>154</v>
      </c>
      <c r="B46" s="39" t="s">
        <v>701</v>
      </c>
      <c r="C46" s="48" t="s">
        <v>361</v>
      </c>
      <c r="D46" s="24" t="s">
        <v>65</v>
      </c>
      <c r="E46" s="74">
        <v>43.9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7" x14ac:dyDescent="0.2">
      <c r="A47" s="38" t="s">
        <v>158</v>
      </c>
      <c r="B47" s="39" t="s">
        <v>701</v>
      </c>
      <c r="C47" s="48" t="s">
        <v>362</v>
      </c>
      <c r="D47" s="24" t="s">
        <v>68</v>
      </c>
      <c r="E47" s="74">
        <v>9.6999999999999993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  <c r="Q47" s="1" t="s">
        <v>363</v>
      </c>
    </row>
    <row r="48" spans="1:17" x14ac:dyDescent="0.2">
      <c r="A48" s="38" t="s">
        <v>159</v>
      </c>
      <c r="B48" s="39" t="s">
        <v>701</v>
      </c>
      <c r="C48" s="48" t="s">
        <v>306</v>
      </c>
      <c r="D48" s="24" t="s">
        <v>65</v>
      </c>
      <c r="E48" s="74">
        <v>12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160</v>
      </c>
      <c r="B49" s="39" t="s">
        <v>701</v>
      </c>
      <c r="C49" s="48" t="s">
        <v>308</v>
      </c>
      <c r="D49" s="24" t="s">
        <v>68</v>
      </c>
      <c r="E49" s="74">
        <v>0.15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161</v>
      </c>
      <c r="B50" s="39" t="s">
        <v>701</v>
      </c>
      <c r="C50" s="48" t="s">
        <v>307</v>
      </c>
      <c r="D50" s="24" t="s">
        <v>88</v>
      </c>
      <c r="E50" s="74">
        <v>168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164</v>
      </c>
      <c r="B51" s="39" t="s">
        <v>701</v>
      </c>
      <c r="C51" s="48" t="s">
        <v>313</v>
      </c>
      <c r="D51" s="24" t="s">
        <v>68</v>
      </c>
      <c r="E51" s="74">
        <v>6.5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364</v>
      </c>
      <c r="D52" s="24" t="s">
        <v>65</v>
      </c>
      <c r="E52" s="74">
        <v>39.5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ht="22.5" x14ac:dyDescent="0.2">
      <c r="A53" s="38" t="s">
        <v>167</v>
      </c>
      <c r="B53" s="39" t="s">
        <v>701</v>
      </c>
      <c r="C53" s="48" t="s">
        <v>434</v>
      </c>
      <c r="D53" s="24" t="s">
        <v>68</v>
      </c>
      <c r="E53" s="74">
        <v>0.96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170</v>
      </c>
      <c r="B54" s="39" t="s">
        <v>701</v>
      </c>
      <c r="C54" s="48" t="s">
        <v>313</v>
      </c>
      <c r="D54" s="24" t="s">
        <v>68</v>
      </c>
      <c r="E54" s="74">
        <v>1.01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172</v>
      </c>
      <c r="B55" s="39" t="s">
        <v>701</v>
      </c>
      <c r="C55" s="48" t="s">
        <v>435</v>
      </c>
      <c r="D55" s="24" t="s">
        <v>65</v>
      </c>
      <c r="E55" s="74">
        <v>3.6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174</v>
      </c>
      <c r="B56" s="39" t="s">
        <v>701</v>
      </c>
      <c r="C56" s="48" t="s">
        <v>307</v>
      </c>
      <c r="D56" s="24" t="s">
        <v>88</v>
      </c>
      <c r="E56" s="74">
        <v>32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176</v>
      </c>
      <c r="B57" s="39" t="s">
        <v>701</v>
      </c>
      <c r="C57" s="48" t="s">
        <v>308</v>
      </c>
      <c r="D57" s="24" t="s">
        <v>68</v>
      </c>
      <c r="E57" s="74">
        <v>0.1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178</v>
      </c>
      <c r="B58" s="39" t="s">
        <v>701</v>
      </c>
      <c r="C58" s="48" t="s">
        <v>310</v>
      </c>
      <c r="D58" s="24" t="s">
        <v>112</v>
      </c>
      <c r="E58" s="74">
        <v>64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x14ac:dyDescent="0.2">
      <c r="A59" s="38" t="s">
        <v>180</v>
      </c>
      <c r="B59" s="39" t="s">
        <v>701</v>
      </c>
      <c r="C59" s="48" t="s">
        <v>212</v>
      </c>
      <c r="D59" s="24" t="s">
        <v>88</v>
      </c>
      <c r="E59" s="74">
        <v>16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380</v>
      </c>
      <c r="B60" s="39" t="s">
        <v>701</v>
      </c>
      <c r="C60" s="48" t="s">
        <v>223</v>
      </c>
      <c r="D60" s="24" t="s">
        <v>68</v>
      </c>
      <c r="E60" s="74">
        <v>0.5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382</v>
      </c>
      <c r="B61" s="39" t="s">
        <v>701</v>
      </c>
      <c r="C61" s="48" t="s">
        <v>436</v>
      </c>
      <c r="D61" s="24" t="s">
        <v>74</v>
      </c>
      <c r="E61" s="74">
        <v>3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12" thickBot="1" x14ac:dyDescent="0.25">
      <c r="A62" s="38" t="s">
        <v>384</v>
      </c>
      <c r="B62" s="39" t="s">
        <v>701</v>
      </c>
      <c r="C62" s="48" t="s">
        <v>437</v>
      </c>
      <c r="D62" s="24" t="s">
        <v>59</v>
      </c>
      <c r="E62" s="74">
        <v>1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ht="12" thickBot="1" x14ac:dyDescent="0.25">
      <c r="A63" s="283" t="s">
        <v>702</v>
      </c>
      <c r="B63" s="284"/>
      <c r="C63" s="284"/>
      <c r="D63" s="284"/>
      <c r="E63" s="284"/>
      <c r="F63" s="284"/>
      <c r="G63" s="284"/>
      <c r="H63" s="284"/>
      <c r="I63" s="284"/>
      <c r="J63" s="284"/>
      <c r="K63" s="285"/>
      <c r="L63" s="76">
        <f>SUM(L15:L62)</f>
        <v>0</v>
      </c>
      <c r="M63" s="77">
        <f>SUM(M15:M62)</f>
        <v>0</v>
      </c>
      <c r="N63" s="77">
        <f>SUM(N15:N62)</f>
        <v>0</v>
      </c>
      <c r="O63" s="77">
        <f>SUM(O15:O62)</f>
        <v>0</v>
      </c>
      <c r="P63" s="78">
        <f>SUM(P15:P62)</f>
        <v>0</v>
      </c>
    </row>
    <row r="64" spans="1:16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6" spans="1:16" x14ac:dyDescent="0.2">
      <c r="A66" s="1" t="s">
        <v>14</v>
      </c>
      <c r="B66" s="17"/>
      <c r="C66" s="282" t="str">
        <f>'Kops a'!C39:H39</f>
        <v>Vasilijs Ivanovs</v>
      </c>
      <c r="D66" s="282"/>
      <c r="E66" s="282"/>
      <c r="F66" s="282"/>
      <c r="G66" s="282"/>
      <c r="H66" s="282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215" t="s">
        <v>15</v>
      </c>
      <c r="D67" s="215"/>
      <c r="E67" s="215"/>
      <c r="F67" s="215"/>
      <c r="G67" s="215"/>
      <c r="H67" s="215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96" t="str">
        <f>'Kops a'!A42</f>
        <v>Tāme sastādīta 2024. gada 26. augusta</v>
      </c>
      <c r="B69" s="52"/>
      <c r="C69" s="52"/>
      <c r="D69" s="52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37</v>
      </c>
      <c r="B71" s="17"/>
      <c r="C71" s="282" t="str">
        <f>'Kops a'!C44:H44</f>
        <v>Vasilijs Ivanovs</v>
      </c>
      <c r="D71" s="282"/>
      <c r="E71" s="282"/>
      <c r="F71" s="282"/>
      <c r="G71" s="282"/>
      <c r="H71" s="282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15" t="s">
        <v>15</v>
      </c>
      <c r="D72" s="215"/>
      <c r="E72" s="215"/>
      <c r="F72" s="215"/>
      <c r="G72" s="215"/>
      <c r="H72" s="215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6" t="s">
        <v>54</v>
      </c>
      <c r="B74" s="52"/>
      <c r="C74" s="100" t="str">
        <f>'Kops a'!C47</f>
        <v>4-01907</v>
      </c>
      <c r="D74" s="5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</sheetData>
  <mergeCells count="22">
    <mergeCell ref="C72:H72"/>
    <mergeCell ref="C4:I4"/>
    <mergeCell ref="F12:K12"/>
    <mergeCell ref="A9:F9"/>
    <mergeCell ref="J9:M9"/>
    <mergeCell ref="D8:L8"/>
    <mergeCell ref="A63:K63"/>
    <mergeCell ref="C66:H66"/>
    <mergeCell ref="C67:H67"/>
    <mergeCell ref="C71:H71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240" priority="2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2">
    <cfRule type="cellIs" dxfId="239" priority="1" operator="equal">
      <formula>0</formula>
    </cfRule>
  </conditionalFormatting>
  <conditionalFormatting sqref="A63:K63">
    <cfRule type="containsText" dxfId="238" priority="17" operator="containsText" text="Tiešās izmaksas kopā, t. sk. darba devēja sociālais nodoklis __.__% ">
      <formula>NOT(ISERROR(SEARCH("Tiešās izmaksas kopā, t. sk. darba devēja sociālais nodoklis __.__% ",A63)))</formula>
    </cfRule>
  </conditionalFormatting>
  <conditionalFormatting sqref="C66:H66 C71:H71 C74">
    <cfRule type="cellIs" dxfId="237" priority="3" operator="equal">
      <formula>0</formula>
    </cfRule>
  </conditionalFormatting>
  <conditionalFormatting sqref="C66:H66">
    <cfRule type="cellIs" dxfId="236" priority="4" operator="equal">
      <formula>0</formula>
    </cfRule>
  </conditionalFormatting>
  <conditionalFormatting sqref="C71:H71">
    <cfRule type="cellIs" dxfId="235" priority="5" operator="equal">
      <formula>0</formula>
    </cfRule>
  </conditionalFormatting>
  <conditionalFormatting sqref="C2:I2">
    <cfRule type="cellIs" dxfId="234" priority="19" operator="equal">
      <formula>0</formula>
    </cfRule>
  </conditionalFormatting>
  <conditionalFormatting sqref="C4:I4">
    <cfRule type="cellIs" dxfId="233" priority="11" operator="equal">
      <formula>0</formula>
    </cfRule>
  </conditionalFormatting>
  <conditionalFormatting sqref="D1">
    <cfRule type="cellIs" dxfId="232" priority="2" operator="equal">
      <formula>0</formula>
    </cfRule>
  </conditionalFormatting>
  <conditionalFormatting sqref="D5:L8">
    <cfRule type="cellIs" dxfId="231" priority="9" operator="equal">
      <formula>0</formula>
    </cfRule>
  </conditionalFormatting>
  <conditionalFormatting sqref="H15:H62 K15:P62 L63:P63">
    <cfRule type="cellIs" dxfId="230" priority="12" operator="equal">
      <formula>0</formula>
    </cfRule>
  </conditionalFormatting>
  <conditionalFormatting sqref="I15:J62">
    <cfRule type="cellIs" dxfId="229" priority="23" operator="equal">
      <formula>0</formula>
    </cfRule>
  </conditionalFormatting>
  <conditionalFormatting sqref="N9:O9">
    <cfRule type="cellIs" dxfId="228" priority="22" operator="equal">
      <formula>0</formula>
    </cfRule>
  </conditionalFormatting>
  <conditionalFormatting sqref="O10:P10">
    <cfRule type="cellIs" dxfId="227" priority="8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46B16A03-C867-4231-9EE2-FA19DDA4D492}">
            <xm:f>NOT(ISERROR(SEARCH("Tāme sastādīta ____. gada ___. ______________",A69)))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A69</xm:sqref>
        </x14:conditionalFormatting>
        <x14:conditionalFormatting xmlns:xm="http://schemas.microsoft.com/office/excel/2006/main">
          <x14:cfRule type="containsText" priority="6" operator="containsText" id="{2AF3CC58-04F0-4432-AA0F-D3D058C3CAD1}">
            <xm:f>NOT(ISERROR(SEARCH("Sertifikāta Nr. _________________________________",A74)))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Q48"/>
  <sheetViews>
    <sheetView topLeftCell="A22" workbookViewId="0">
      <selection activeCell="I16" sqref="I16:J35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473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893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P36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194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195</v>
      </c>
      <c r="D16" s="24" t="s">
        <v>68</v>
      </c>
      <c r="E16" s="74">
        <v>31.9</v>
      </c>
      <c r="F16" s="75"/>
      <c r="G16" s="72"/>
      <c r="H16" s="49">
        <f t="shared" ref="H16:H35" si="0">ROUND(F16*G16,2)</f>
        <v>0</v>
      </c>
      <c r="I16" s="72"/>
      <c r="J16" s="72"/>
      <c r="K16" s="50">
        <f t="shared" ref="K16:K35" si="1">SUM(H16:J16)</f>
        <v>0</v>
      </c>
      <c r="L16" s="51">
        <f t="shared" ref="L16:L35" si="2">ROUND(E16*F16,2)</f>
        <v>0</v>
      </c>
      <c r="M16" s="49">
        <f t="shared" ref="M16:M35" si="3">ROUND(H16*E16,2)</f>
        <v>0</v>
      </c>
      <c r="N16" s="49">
        <f t="shared" ref="N16:N35" si="4">ROUND(I16*E16,2)</f>
        <v>0</v>
      </c>
      <c r="O16" s="49">
        <f t="shared" ref="O16:O35" si="5">ROUND(J16*E16,2)</f>
        <v>0</v>
      </c>
      <c r="P16" s="50">
        <f t="shared" ref="P16:P35" si="6">SUM(M16:O16)</f>
        <v>0</v>
      </c>
    </row>
    <row r="17" spans="1:17" x14ac:dyDescent="0.2">
      <c r="A17" s="38" t="s">
        <v>109</v>
      </c>
      <c r="B17" s="39" t="s">
        <v>701</v>
      </c>
      <c r="C17" s="48" t="s">
        <v>196</v>
      </c>
      <c r="D17" s="24" t="s">
        <v>68</v>
      </c>
      <c r="E17" s="74">
        <v>28.9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38" t="s">
        <v>111</v>
      </c>
      <c r="B18" s="39" t="s">
        <v>701</v>
      </c>
      <c r="C18" s="48" t="s">
        <v>197</v>
      </c>
      <c r="D18" s="24" t="s">
        <v>68</v>
      </c>
      <c r="E18" s="74">
        <v>6.4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x14ac:dyDescent="0.2">
      <c r="A19" s="38" t="s">
        <v>119</v>
      </c>
      <c r="B19" s="39" t="s">
        <v>701</v>
      </c>
      <c r="C19" s="48" t="s">
        <v>198</v>
      </c>
      <c r="D19" s="24" t="s">
        <v>112</v>
      </c>
      <c r="E19" s="74">
        <v>98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120</v>
      </c>
      <c r="B20" s="39" t="s">
        <v>701</v>
      </c>
      <c r="C20" s="48" t="s">
        <v>199</v>
      </c>
      <c r="D20" s="24" t="s">
        <v>65</v>
      </c>
      <c r="E20" s="74">
        <v>318.60000000000002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x14ac:dyDescent="0.2">
      <c r="A21" s="38" t="s">
        <v>121</v>
      </c>
      <c r="B21" s="39" t="s">
        <v>701</v>
      </c>
      <c r="C21" s="48" t="s">
        <v>197</v>
      </c>
      <c r="D21" s="24" t="s">
        <v>68</v>
      </c>
      <c r="E21" s="74">
        <v>6.9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33.75" x14ac:dyDescent="0.2">
      <c r="A22" s="38" t="s">
        <v>122</v>
      </c>
      <c r="B22" s="39" t="s">
        <v>701</v>
      </c>
      <c r="C22" s="48" t="s">
        <v>201</v>
      </c>
      <c r="D22" s="24" t="s">
        <v>65</v>
      </c>
      <c r="E22" s="74">
        <v>437.48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7" x14ac:dyDescent="0.2">
      <c r="A23" s="38" t="s">
        <v>123</v>
      </c>
      <c r="B23" s="39" t="s">
        <v>701</v>
      </c>
      <c r="C23" s="48" t="s">
        <v>786</v>
      </c>
      <c r="D23" s="24" t="s">
        <v>65</v>
      </c>
      <c r="E23" s="74">
        <v>1439.7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7" x14ac:dyDescent="0.2">
      <c r="A24" s="38" t="s">
        <v>124</v>
      </c>
      <c r="B24" s="39" t="s">
        <v>701</v>
      </c>
      <c r="C24" s="48" t="s">
        <v>787</v>
      </c>
      <c r="D24" s="24" t="s">
        <v>65</v>
      </c>
      <c r="E24" s="74">
        <v>479.6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125</v>
      </c>
      <c r="B25" s="39" t="s">
        <v>701</v>
      </c>
      <c r="C25" s="48" t="s">
        <v>314</v>
      </c>
      <c r="D25" s="24" t="s">
        <v>65</v>
      </c>
      <c r="E25" s="74">
        <v>437.48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126</v>
      </c>
      <c r="B26" s="39" t="s">
        <v>701</v>
      </c>
      <c r="C26" s="48" t="s">
        <v>775</v>
      </c>
      <c r="D26" s="24" t="s">
        <v>65</v>
      </c>
      <c r="E26" s="74">
        <v>459.8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45" x14ac:dyDescent="0.2">
      <c r="A27" s="38" t="s">
        <v>127</v>
      </c>
      <c r="B27" s="39" t="s">
        <v>701</v>
      </c>
      <c r="C27" s="48" t="s">
        <v>200</v>
      </c>
      <c r="D27" s="24" t="s">
        <v>65</v>
      </c>
      <c r="E27" s="74">
        <v>78.400000000000006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  <c r="Q27" s="1" t="s">
        <v>438</v>
      </c>
    </row>
    <row r="28" spans="1:17" x14ac:dyDescent="0.2">
      <c r="A28" s="38" t="s">
        <v>128</v>
      </c>
      <c r="B28" s="39" t="s">
        <v>701</v>
      </c>
      <c r="C28" s="48" t="s">
        <v>787</v>
      </c>
      <c r="D28" s="24" t="s">
        <v>65</v>
      </c>
      <c r="E28" s="74">
        <v>164.6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129</v>
      </c>
      <c r="B29" s="39" t="s">
        <v>701</v>
      </c>
      <c r="C29" s="48" t="s">
        <v>315</v>
      </c>
      <c r="D29" s="24" t="s">
        <v>65</v>
      </c>
      <c r="E29" s="74">
        <v>78.400000000000006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3.25" customHeight="1" x14ac:dyDescent="0.2">
      <c r="A30" s="38" t="s">
        <v>130</v>
      </c>
      <c r="B30" s="39" t="s">
        <v>701</v>
      </c>
      <c r="C30" s="48" t="s">
        <v>788</v>
      </c>
      <c r="D30" s="24" t="s">
        <v>65</v>
      </c>
      <c r="E30" s="74">
        <v>82.32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x14ac:dyDescent="0.2">
      <c r="A31" s="38">
        <v>2</v>
      </c>
      <c r="B31" s="39" t="s">
        <v>701</v>
      </c>
      <c r="C31" s="169" t="s">
        <v>202</v>
      </c>
      <c r="D31" s="24"/>
      <c r="E31" s="74"/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61</v>
      </c>
      <c r="B32" s="39" t="s">
        <v>701</v>
      </c>
      <c r="C32" s="48" t="s">
        <v>203</v>
      </c>
      <c r="D32" s="24" t="s">
        <v>65</v>
      </c>
      <c r="E32" s="74">
        <v>791.5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63</v>
      </c>
      <c r="B33" s="39" t="s">
        <v>701</v>
      </c>
      <c r="C33" s="48" t="s">
        <v>786</v>
      </c>
      <c r="D33" s="24" t="s">
        <v>65</v>
      </c>
      <c r="E33" s="74">
        <v>770.8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66</v>
      </c>
      <c r="B34" s="39" t="s">
        <v>701</v>
      </c>
      <c r="C34" s="48" t="s">
        <v>789</v>
      </c>
      <c r="D34" s="24" t="s">
        <v>65</v>
      </c>
      <c r="E34" s="74">
        <v>60.3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12" thickBot="1" x14ac:dyDescent="0.25">
      <c r="A35" s="38" t="s">
        <v>69</v>
      </c>
      <c r="B35" s="39" t="s">
        <v>701</v>
      </c>
      <c r="C35" s="48" t="s">
        <v>204</v>
      </c>
      <c r="D35" s="24" t="s">
        <v>65</v>
      </c>
      <c r="E35" s="74">
        <v>791.5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ht="12" thickBot="1" x14ac:dyDescent="0.25">
      <c r="A36" s="283" t="s">
        <v>702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5"/>
      <c r="L36" s="76">
        <f>SUM(L15:L35)</f>
        <v>0</v>
      </c>
      <c r="M36" s="77">
        <f>SUM(M15:M35)</f>
        <v>0</v>
      </c>
      <c r="N36" s="77">
        <f>SUM(N15:N35)</f>
        <v>0</v>
      </c>
      <c r="O36" s="77">
        <f>SUM(O15:O35)</f>
        <v>0</v>
      </c>
      <c r="P36" s="78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82" t="str">
        <f>'Kops a'!C39:H39</f>
        <v>Vasilijs Ivanovs</v>
      </c>
      <c r="D39" s="282"/>
      <c r="E39" s="282"/>
      <c r="F39" s="282"/>
      <c r="G39" s="282"/>
      <c r="H39" s="282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15" t="s">
        <v>15</v>
      </c>
      <c r="D40" s="215"/>
      <c r="E40" s="215"/>
      <c r="F40" s="215"/>
      <c r="G40" s="215"/>
      <c r="H40" s="215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6" t="str">
        <f>'Kops a'!A42</f>
        <v>Tāme sastādīta 2024. gada 26. augusta</v>
      </c>
      <c r="B42" s="52"/>
      <c r="C42" s="52"/>
      <c r="D42" s="5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37</v>
      </c>
      <c r="B44" s="17"/>
      <c r="C44" s="282" t="str">
        <f>'Kops a'!C44:H44</f>
        <v>Vasilijs Ivanovs</v>
      </c>
      <c r="D44" s="282"/>
      <c r="E44" s="282"/>
      <c r="F44" s="282"/>
      <c r="G44" s="282"/>
      <c r="H44" s="282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15" t="s">
        <v>15</v>
      </c>
      <c r="D45" s="215"/>
      <c r="E45" s="215"/>
      <c r="F45" s="215"/>
      <c r="G45" s="215"/>
      <c r="H45" s="215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6" t="s">
        <v>54</v>
      </c>
      <c r="B47" s="52"/>
      <c r="C47" s="100" t="str">
        <f>'Kops a'!C47</f>
        <v>4-01907</v>
      </c>
      <c r="D47" s="5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22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23" priority="1" operator="equal">
      <formula>0</formula>
    </cfRule>
  </conditionalFormatting>
  <conditionalFormatting sqref="A36:K36">
    <cfRule type="containsText" dxfId="222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21" priority="5" operator="equal">
      <formula>0</formula>
    </cfRule>
  </conditionalFormatting>
  <conditionalFormatting sqref="C39:H39">
    <cfRule type="cellIs" dxfId="220" priority="6" operator="equal">
      <formula>0</formula>
    </cfRule>
  </conditionalFormatting>
  <conditionalFormatting sqref="C44:H44">
    <cfRule type="cellIs" dxfId="219" priority="7" operator="equal">
      <formula>0</formula>
    </cfRule>
  </conditionalFormatting>
  <conditionalFormatting sqref="C2:I2">
    <cfRule type="cellIs" dxfId="218" priority="25" operator="equal">
      <formula>0</formula>
    </cfRule>
  </conditionalFormatting>
  <conditionalFormatting sqref="C4:I4">
    <cfRule type="cellIs" dxfId="217" priority="17" operator="equal">
      <formula>0</formula>
    </cfRule>
  </conditionalFormatting>
  <conditionalFormatting sqref="D1">
    <cfRule type="cellIs" dxfId="216" priority="4" operator="equal">
      <formula>0</formula>
    </cfRule>
  </conditionalFormatting>
  <conditionalFormatting sqref="D5:L8">
    <cfRule type="cellIs" dxfId="215" priority="14" operator="equal">
      <formula>0</formula>
    </cfRule>
  </conditionalFormatting>
  <conditionalFormatting sqref="I15:J35">
    <cfRule type="cellIs" dxfId="214" priority="11" operator="equal">
      <formula>0</formula>
    </cfRule>
  </conditionalFormatting>
  <conditionalFormatting sqref="L36:P36">
    <cfRule type="cellIs" dxfId="213" priority="18" operator="equal">
      <formula>0</formula>
    </cfRule>
  </conditionalFormatting>
  <conditionalFormatting sqref="N9:O9 H15:H35 K15:P35">
    <cfRule type="cellIs" dxfId="212" priority="28" operator="equal">
      <formula>0</formula>
    </cfRule>
  </conditionalFormatting>
  <conditionalFormatting sqref="O10:P10">
    <cfRule type="cellIs" dxfId="211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P83"/>
  <sheetViews>
    <sheetView topLeftCell="A40" zoomScaleNormal="100" workbookViewId="0">
      <selection activeCell="S28" sqref="S2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474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">
        <v>258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894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P71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70">
        <v>3</v>
      </c>
      <c r="D14" s="170">
        <v>4</v>
      </c>
      <c r="E14" s="171">
        <v>5</v>
      </c>
      <c r="F14" s="164">
        <v>6</v>
      </c>
      <c r="G14" s="165">
        <v>7</v>
      </c>
      <c r="H14" s="165">
        <v>8</v>
      </c>
      <c r="I14" s="165">
        <v>9</v>
      </c>
      <c r="J14" s="165">
        <v>10</v>
      </c>
      <c r="K14" s="171">
        <v>11</v>
      </c>
      <c r="L14" s="164">
        <v>12</v>
      </c>
      <c r="M14" s="165">
        <v>13</v>
      </c>
      <c r="N14" s="165">
        <v>14</v>
      </c>
      <c r="O14" s="165">
        <v>15</v>
      </c>
      <c r="P14" s="171">
        <v>16</v>
      </c>
    </row>
    <row r="15" spans="1:16" x14ac:dyDescent="0.2">
      <c r="A15" s="68">
        <v>1</v>
      </c>
      <c r="B15" s="69"/>
      <c r="C15" s="103" t="s">
        <v>113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114</v>
      </c>
      <c r="D16" s="24" t="s">
        <v>88</v>
      </c>
      <c r="E16" s="74">
        <v>34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70" si="2">ROUND(E16*F16,2)</f>
        <v>0</v>
      </c>
      <c r="M16" s="49">
        <f t="shared" ref="M16:M31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6.25" customHeight="1" x14ac:dyDescent="0.2">
      <c r="A17" s="38" t="s">
        <v>109</v>
      </c>
      <c r="B17" s="39" t="s">
        <v>701</v>
      </c>
      <c r="C17" s="48" t="s">
        <v>790</v>
      </c>
      <c r="D17" s="24" t="s">
        <v>88</v>
      </c>
      <c r="E17" s="74">
        <v>34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39" t="s">
        <v>701</v>
      </c>
      <c r="C18" s="48" t="s">
        <v>115</v>
      </c>
      <c r="D18" s="24" t="s">
        <v>88</v>
      </c>
      <c r="E18" s="74">
        <v>34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1.25" customHeight="1" x14ac:dyDescent="0.2">
      <c r="A19" s="38" t="s">
        <v>119</v>
      </c>
      <c r="B19" s="39" t="s">
        <v>701</v>
      </c>
      <c r="C19" s="48" t="s">
        <v>295</v>
      </c>
      <c r="D19" s="24" t="s">
        <v>116</v>
      </c>
      <c r="E19" s="74">
        <v>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120</v>
      </c>
      <c r="B20" s="39" t="s">
        <v>701</v>
      </c>
      <c r="C20" s="48" t="s">
        <v>117</v>
      </c>
      <c r="D20" s="24" t="s">
        <v>88</v>
      </c>
      <c r="E20" s="74">
        <v>14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121</v>
      </c>
      <c r="B21" s="39" t="s">
        <v>701</v>
      </c>
      <c r="C21" s="48" t="s">
        <v>791</v>
      </c>
      <c r="D21" s="24" t="s">
        <v>88</v>
      </c>
      <c r="E21" s="74">
        <v>14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118</v>
      </c>
      <c r="D22" s="24" t="s">
        <v>88</v>
      </c>
      <c r="E22" s="74">
        <v>14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48" t="s">
        <v>295</v>
      </c>
      <c r="D23" s="24" t="s">
        <v>116</v>
      </c>
      <c r="E23" s="74">
        <v>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136</v>
      </c>
      <c r="D24" s="24" t="s">
        <v>88</v>
      </c>
      <c r="E24" s="74">
        <v>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39" t="s">
        <v>701</v>
      </c>
      <c r="C25" s="48" t="s">
        <v>792</v>
      </c>
      <c r="D25" s="24" t="s">
        <v>88</v>
      </c>
      <c r="E25" s="74">
        <v>3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137</v>
      </c>
      <c r="D26" s="24" t="s">
        <v>88</v>
      </c>
      <c r="E26" s="74">
        <v>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295</v>
      </c>
      <c r="D27" s="24" t="s">
        <v>116</v>
      </c>
      <c r="E27" s="74">
        <v>1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138</v>
      </c>
      <c r="D28" s="24" t="s">
        <v>88</v>
      </c>
      <c r="E28" s="74">
        <v>2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793</v>
      </c>
      <c r="D29" s="24" t="s">
        <v>88</v>
      </c>
      <c r="E29" s="74">
        <v>2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295</v>
      </c>
      <c r="D30" s="24" t="s">
        <v>116</v>
      </c>
      <c r="E30" s="74">
        <v>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131</v>
      </c>
      <c r="B31" s="39" t="s">
        <v>701</v>
      </c>
      <c r="C31" s="48" t="s">
        <v>139</v>
      </c>
      <c r="D31" s="24" t="s">
        <v>88</v>
      </c>
      <c r="E31" s="74">
        <v>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ht="22.5" x14ac:dyDescent="0.2">
      <c r="A32" s="38" t="s">
        <v>132</v>
      </c>
      <c r="B32" s="39" t="s">
        <v>701</v>
      </c>
      <c r="C32" s="48" t="s">
        <v>794</v>
      </c>
      <c r="D32" s="24" t="s">
        <v>88</v>
      </c>
      <c r="E32" s="74">
        <v>3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>ROUND(H32*E32,2)</f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295</v>
      </c>
      <c r="D33" s="24" t="s">
        <v>116</v>
      </c>
      <c r="E33" s="74">
        <v>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>ROUND(H33*E33,2)</f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22.5" x14ac:dyDescent="0.2">
      <c r="A34" s="38" t="s">
        <v>134</v>
      </c>
      <c r="B34" s="39" t="s">
        <v>701</v>
      </c>
      <c r="C34" s="48" t="s">
        <v>140</v>
      </c>
      <c r="D34" s="24" t="s">
        <v>88</v>
      </c>
      <c r="E34" s="74">
        <v>2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ref="M34" si="7">ROUND(H34*E34,2)</f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22.5" x14ac:dyDescent="0.2">
      <c r="A35" s="38" t="s">
        <v>135</v>
      </c>
      <c r="B35" s="39" t="s">
        <v>701</v>
      </c>
      <c r="C35" s="48" t="s">
        <v>795</v>
      </c>
      <c r="D35" s="24" t="s">
        <v>88</v>
      </c>
      <c r="E35" s="74">
        <v>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>ROUND(H35*E35,2)</f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142</v>
      </c>
      <c r="D36" s="24" t="s">
        <v>88</v>
      </c>
      <c r="E36" s="74">
        <v>2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ref="M36:M37" si="8">ROUND(H36*E36,2)</f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295</v>
      </c>
      <c r="D37" s="24" t="s">
        <v>116</v>
      </c>
      <c r="E37" s="74">
        <v>1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8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145</v>
      </c>
      <c r="D38" s="24" t="s">
        <v>59</v>
      </c>
      <c r="E38" s="74">
        <v>1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ref="M38" si="9">ROUND(H38*E38,2)</f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147</v>
      </c>
      <c r="D39" s="24" t="s">
        <v>74</v>
      </c>
      <c r="E39" s="74">
        <v>166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/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48" t="s">
        <v>296</v>
      </c>
      <c r="D40" s="24" t="s">
        <v>88</v>
      </c>
      <c r="E40" s="74">
        <v>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ref="M40" si="10">ROUND(H40*E40,2)</f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33.75" x14ac:dyDescent="0.2">
      <c r="A41" s="38" t="s">
        <v>149</v>
      </c>
      <c r="B41" s="39" t="s">
        <v>701</v>
      </c>
      <c r="C41" s="48" t="s">
        <v>850</v>
      </c>
      <c r="D41" s="24" t="s">
        <v>88</v>
      </c>
      <c r="E41" s="74">
        <v>1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>ROUND(H43*E43,2)</f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ht="33.75" x14ac:dyDescent="0.2">
      <c r="A42" s="180" t="s">
        <v>150</v>
      </c>
      <c r="B42" s="39" t="s">
        <v>701</v>
      </c>
      <c r="C42" s="48" t="s">
        <v>851</v>
      </c>
      <c r="D42" s="24" t="s">
        <v>88</v>
      </c>
      <c r="E42" s="74">
        <v>1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/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295</v>
      </c>
      <c r="D43" s="24" t="s">
        <v>116</v>
      </c>
      <c r="E43" s="74">
        <v>1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/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33.75" x14ac:dyDescent="0.2">
      <c r="A44" s="38" t="s">
        <v>152</v>
      </c>
      <c r="B44" s="39" t="s">
        <v>701</v>
      </c>
      <c r="C44" s="48" t="s">
        <v>156</v>
      </c>
      <c r="D44" s="24" t="s">
        <v>88</v>
      </c>
      <c r="E44" s="74">
        <v>1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ref="M44" si="11">ROUND(H44*E44,2)</f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155</v>
      </c>
      <c r="D45" s="24" t="s">
        <v>88</v>
      </c>
      <c r="E45" s="74">
        <v>1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ref="M45" si="12">ROUND(H46*E46,2)</f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154</v>
      </c>
      <c r="B46" s="39" t="s">
        <v>701</v>
      </c>
      <c r="C46" s="48" t="s">
        <v>295</v>
      </c>
      <c r="D46" s="24" t="s">
        <v>88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ht="22.5" x14ac:dyDescent="0.2">
      <c r="A47" s="38" t="s">
        <v>158</v>
      </c>
      <c r="B47" s="39" t="s">
        <v>701</v>
      </c>
      <c r="C47" s="48" t="s">
        <v>157</v>
      </c>
      <c r="D47" s="24" t="s">
        <v>88</v>
      </c>
      <c r="E47" s="74">
        <v>54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ref="M47" si="13">ROUND(H47*E47,2)</f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159</v>
      </c>
      <c r="B48" s="39" t="s">
        <v>701</v>
      </c>
      <c r="C48" s="48" t="s">
        <v>845</v>
      </c>
      <c r="D48" s="24" t="s">
        <v>88</v>
      </c>
      <c r="E48" s="74">
        <v>20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/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846</v>
      </c>
      <c r="D49" s="24" t="s">
        <v>88</v>
      </c>
      <c r="E49" s="74">
        <v>6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/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22.5" x14ac:dyDescent="0.2">
      <c r="A50" s="38" t="s">
        <v>161</v>
      </c>
      <c r="B50" s="39" t="s">
        <v>701</v>
      </c>
      <c r="C50" s="48" t="s">
        <v>162</v>
      </c>
      <c r="D50" s="24" t="s">
        <v>88</v>
      </c>
      <c r="E50" s="74">
        <v>28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/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ht="22.5" x14ac:dyDescent="0.2">
      <c r="A51" s="38" t="s">
        <v>164</v>
      </c>
      <c r="B51" s="39" t="s">
        <v>701</v>
      </c>
      <c r="C51" s="48" t="s">
        <v>163</v>
      </c>
      <c r="D51" s="24" t="s">
        <v>88</v>
      </c>
      <c r="E51" s="74">
        <v>4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ref="M51" si="14">ROUND(H51*E51,2)</f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165</v>
      </c>
      <c r="D52" s="24" t="s">
        <v>88</v>
      </c>
      <c r="E52" s="74">
        <v>4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/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ht="22.5" x14ac:dyDescent="0.2">
      <c r="A53" s="38" t="s">
        <v>167</v>
      </c>
      <c r="B53" s="39" t="s">
        <v>701</v>
      </c>
      <c r="C53" s="48" t="s">
        <v>168</v>
      </c>
      <c r="D53" s="24" t="s">
        <v>88</v>
      </c>
      <c r="E53" s="74">
        <v>1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ref="M53:M59" si="15">ROUND(H53*E53,2)</f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22.5" x14ac:dyDescent="0.2">
      <c r="A54" s="38" t="s">
        <v>170</v>
      </c>
      <c r="B54" s="39" t="s">
        <v>701</v>
      </c>
      <c r="C54" s="48" t="s">
        <v>169</v>
      </c>
      <c r="D54" s="24" t="s">
        <v>88</v>
      </c>
      <c r="E54" s="74">
        <v>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/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ht="22.5" x14ac:dyDescent="0.2">
      <c r="A55" s="38" t="s">
        <v>172</v>
      </c>
      <c r="B55" s="39" t="s">
        <v>701</v>
      </c>
      <c r="C55" s="48" t="s">
        <v>171</v>
      </c>
      <c r="D55" s="24" t="s">
        <v>88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15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22.5" x14ac:dyDescent="0.2">
      <c r="A56" s="38" t="s">
        <v>174</v>
      </c>
      <c r="B56" s="39" t="s">
        <v>701</v>
      </c>
      <c r="C56" s="48" t="s">
        <v>173</v>
      </c>
      <c r="D56" s="24" t="s">
        <v>88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/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175</v>
      </c>
      <c r="D57" s="24" t="s">
        <v>88</v>
      </c>
      <c r="E57" s="74">
        <v>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15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ht="22.5" x14ac:dyDescent="0.2">
      <c r="A58" s="38" t="s">
        <v>178</v>
      </c>
      <c r="B58" s="39" t="s">
        <v>701</v>
      </c>
      <c r="C58" s="48" t="s">
        <v>177</v>
      </c>
      <c r="D58" s="24" t="s">
        <v>88</v>
      </c>
      <c r="E58" s="74">
        <v>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/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179</v>
      </c>
      <c r="D59" s="24" t="s">
        <v>59</v>
      </c>
      <c r="E59" s="74">
        <v>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15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1" t="s">
        <v>380</v>
      </c>
      <c r="B60" s="39" t="s">
        <v>701</v>
      </c>
      <c r="C60" s="48" t="s">
        <v>147</v>
      </c>
      <c r="D60" s="24" t="s">
        <v>74</v>
      </c>
      <c r="E60" s="74">
        <v>162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>ROUND(H61*E61,2)</f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>
        <v>2</v>
      </c>
      <c r="B61" s="39" t="s">
        <v>701</v>
      </c>
      <c r="C61" s="169" t="s">
        <v>181</v>
      </c>
      <c r="D61" s="24"/>
      <c r="E61" s="74"/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/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61</v>
      </c>
      <c r="B62" s="39" t="s">
        <v>701</v>
      </c>
      <c r="C62" s="48" t="s">
        <v>182</v>
      </c>
      <c r="D62" s="24" t="s">
        <v>65</v>
      </c>
      <c r="E62" s="74">
        <v>8.6999999999999993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ref="M62:M70" si="16">ROUND(H62*E62,2)</f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63</v>
      </c>
      <c r="B63" s="39" t="s">
        <v>701</v>
      </c>
      <c r="C63" s="48" t="s">
        <v>796</v>
      </c>
      <c r="D63" s="24" t="s">
        <v>112</v>
      </c>
      <c r="E63" s="74">
        <v>12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16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66</v>
      </c>
      <c r="B64" s="39" t="s">
        <v>701</v>
      </c>
      <c r="C64" s="48" t="s">
        <v>183</v>
      </c>
      <c r="D64" s="24" t="s">
        <v>68</v>
      </c>
      <c r="E64" s="74">
        <v>1.4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16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69</v>
      </c>
      <c r="B65" s="39" t="s">
        <v>701</v>
      </c>
      <c r="C65" s="48" t="s">
        <v>184</v>
      </c>
      <c r="D65" s="24" t="s">
        <v>65</v>
      </c>
      <c r="E65" s="74">
        <v>6.2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16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70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16"/>
        <v>0</v>
      </c>
      <c r="N66" s="49">
        <f t="shared" si="4"/>
        <v>0</v>
      </c>
      <c r="O66" s="49"/>
      <c r="P66" s="50">
        <f t="shared" si="6"/>
        <v>0</v>
      </c>
    </row>
    <row r="67" spans="1:16" ht="22.5" x14ac:dyDescent="0.2">
      <c r="A67" s="38" t="s">
        <v>75</v>
      </c>
      <c r="B67" s="39" t="s">
        <v>701</v>
      </c>
      <c r="C67" s="48" t="s">
        <v>186</v>
      </c>
      <c r="D67" s="24" t="s">
        <v>65</v>
      </c>
      <c r="E67" s="74">
        <v>15.2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16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76</v>
      </c>
      <c r="B68" s="39" t="s">
        <v>701</v>
      </c>
      <c r="C68" s="48" t="s">
        <v>187</v>
      </c>
      <c r="D68" s="24" t="s">
        <v>190</v>
      </c>
      <c r="E68" s="74">
        <v>2.5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16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188</v>
      </c>
      <c r="B69" s="39" t="s">
        <v>701</v>
      </c>
      <c r="C69" s="48" t="s">
        <v>189</v>
      </c>
      <c r="D69" s="24" t="s">
        <v>190</v>
      </c>
      <c r="E69" s="74">
        <v>4.5999999999999996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16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23.25" thickBot="1" x14ac:dyDescent="0.25">
      <c r="A70" s="172" t="s">
        <v>78</v>
      </c>
      <c r="B70" s="39" t="s">
        <v>701</v>
      </c>
      <c r="C70" s="48" t="s">
        <v>778</v>
      </c>
      <c r="D70" s="24" t="s">
        <v>65</v>
      </c>
      <c r="E70" s="74">
        <v>18.8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16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83" t="s">
        <v>702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5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82" t="str">
        <f>'Kops a'!C39:H39</f>
        <v>Vasilijs Ivanovs</v>
      </c>
      <c r="D74" s="282"/>
      <c r="E74" s="282"/>
      <c r="F74" s="282"/>
      <c r="G74" s="282"/>
      <c r="H74" s="282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15" t="s">
        <v>15</v>
      </c>
      <c r="D75" s="215"/>
      <c r="E75" s="215"/>
      <c r="F75" s="215"/>
      <c r="G75" s="215"/>
      <c r="H75" s="215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82" t="str">
        <f>'Kops a'!C44:H44</f>
        <v>Vasilijs Ivanovs</v>
      </c>
      <c r="D79" s="282"/>
      <c r="E79" s="282"/>
      <c r="F79" s="282"/>
      <c r="G79" s="282"/>
      <c r="H79" s="282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15" t="s">
        <v>15</v>
      </c>
      <c r="D80" s="215"/>
      <c r="E80" s="215"/>
      <c r="F80" s="215"/>
      <c r="G80" s="215"/>
      <c r="H80" s="215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N83" s="17"/>
      <c r="O83" s="17"/>
      <c r="P83" s="17"/>
    </row>
  </sheetData>
  <mergeCells count="22"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42:A59 B42:G60">
    <cfRule type="cellIs" dxfId="208" priority="33" operator="equal">
      <formula>0</formula>
    </cfRule>
  </conditionalFormatting>
  <conditionalFormatting sqref="A9:F9">
    <cfRule type="containsText" dxfId="207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1">
    <cfRule type="cellIs" dxfId="206" priority="6" operator="equal">
      <formula>0</formula>
    </cfRule>
  </conditionalFormatting>
  <conditionalFormatting sqref="A61:G70">
    <cfRule type="cellIs" dxfId="205" priority="2" operator="equal">
      <formula>0</formula>
    </cfRule>
  </conditionalFormatting>
  <conditionalFormatting sqref="A71:K71">
    <cfRule type="containsText" dxfId="204" priority="27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 C79:H79 C82">
    <cfRule type="cellIs" dxfId="203" priority="9" operator="equal">
      <formula>0</formula>
    </cfRule>
  </conditionalFormatting>
  <conditionalFormatting sqref="C74:H74">
    <cfRule type="cellIs" dxfId="202" priority="10" operator="equal">
      <formula>0</formula>
    </cfRule>
  </conditionalFormatting>
  <conditionalFormatting sqref="C79:H79">
    <cfRule type="cellIs" dxfId="201" priority="11" operator="equal">
      <formula>0</formula>
    </cfRule>
  </conditionalFormatting>
  <conditionalFormatting sqref="C2:I2">
    <cfRule type="cellIs" dxfId="200" priority="29" operator="equal">
      <formula>0</formula>
    </cfRule>
  </conditionalFormatting>
  <conditionalFormatting sqref="C4:I4">
    <cfRule type="cellIs" dxfId="199" priority="21" operator="equal">
      <formula>0</formula>
    </cfRule>
  </conditionalFormatting>
  <conditionalFormatting sqref="D1">
    <cfRule type="cellIs" dxfId="198" priority="8" operator="equal">
      <formula>0</formula>
    </cfRule>
  </conditionalFormatting>
  <conditionalFormatting sqref="D5:L8">
    <cfRule type="cellIs" dxfId="197" priority="18" operator="equal">
      <formula>0</formula>
    </cfRule>
  </conditionalFormatting>
  <conditionalFormatting sqref="H15:H70">
    <cfRule type="cellIs" dxfId="196" priority="3" operator="equal">
      <formula>0</formula>
    </cfRule>
  </conditionalFormatting>
  <conditionalFormatting sqref="I15:J70">
    <cfRule type="cellIs" dxfId="195" priority="4" operator="equal">
      <formula>0</formula>
    </cfRule>
  </conditionalFormatting>
  <conditionalFormatting sqref="K15:P70">
    <cfRule type="cellIs" dxfId="194" priority="1" operator="equal">
      <formula>0</formula>
    </cfRule>
  </conditionalFormatting>
  <conditionalFormatting sqref="L71:P71">
    <cfRule type="cellIs" dxfId="193" priority="5" operator="equal">
      <formula>0</formula>
    </cfRule>
  </conditionalFormatting>
  <conditionalFormatting sqref="N9:O9">
    <cfRule type="cellIs" dxfId="192" priority="32" operator="equal">
      <formula>0</formula>
    </cfRule>
  </conditionalFormatting>
  <conditionalFormatting sqref="O10:P10">
    <cfRule type="cellIs" dxfId="191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P80"/>
  <sheetViews>
    <sheetView topLeftCell="A34" workbookViewId="0">
      <selection activeCell="F28" sqref="F28"/>
    </sheetView>
  </sheetViews>
  <sheetFormatPr defaultRowHeight="11.25" x14ac:dyDescent="0.2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475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894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P68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A74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439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ht="22.5" x14ac:dyDescent="0.2">
      <c r="A16" s="38" t="s">
        <v>57</v>
      </c>
      <c r="B16" s="39" t="s">
        <v>701</v>
      </c>
      <c r="C16" s="48" t="s">
        <v>316</v>
      </c>
      <c r="D16" s="24" t="s">
        <v>65</v>
      </c>
      <c r="E16" s="74">
        <v>791.5</v>
      </c>
      <c r="F16" s="75"/>
      <c r="G16" s="72"/>
      <c r="H16" s="49">
        <f t="shared" ref="H16:H67" si="0">ROUND(F16*G16,2)</f>
        <v>0</v>
      </c>
      <c r="I16" s="72"/>
      <c r="J16" s="72"/>
      <c r="K16" s="50">
        <f t="shared" ref="K16:K66" si="1">SUM(H16:J16)</f>
        <v>0</v>
      </c>
      <c r="L16" s="51">
        <f t="shared" ref="L16:L67" si="2">ROUND(E16*F16,2)</f>
        <v>0</v>
      </c>
      <c r="M16" s="49">
        <f t="shared" ref="M16:M67" si="3">ROUND(H16*E16,2)</f>
        <v>0</v>
      </c>
      <c r="N16" s="49">
        <f t="shared" ref="N16:N67" si="4">ROUND(I16*E16,2)</f>
        <v>0</v>
      </c>
      <c r="O16" s="49">
        <f t="shared" ref="O16:O67" si="5">ROUND(J16*E16,2)</f>
        <v>0</v>
      </c>
      <c r="P16" s="50">
        <f t="shared" ref="P16:P67" si="6">SUM(M16:O16)</f>
        <v>0</v>
      </c>
    </row>
    <row r="17" spans="1:16" x14ac:dyDescent="0.2">
      <c r="A17" s="38" t="s">
        <v>109</v>
      </c>
      <c r="B17" s="39" t="s">
        <v>701</v>
      </c>
      <c r="C17" s="48" t="s">
        <v>847</v>
      </c>
      <c r="D17" s="24" t="s">
        <v>112</v>
      </c>
      <c r="E17" s="74">
        <v>1150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798</v>
      </c>
      <c r="D18" s="24" t="s">
        <v>112</v>
      </c>
      <c r="E18" s="74">
        <v>240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191</v>
      </c>
      <c r="D19" s="24" t="s">
        <v>65</v>
      </c>
      <c r="E19" s="74">
        <v>3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799</v>
      </c>
      <c r="D20" s="24" t="s">
        <v>190</v>
      </c>
      <c r="E20" s="74">
        <v>12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123</v>
      </c>
      <c r="B21" s="39" t="s">
        <v>701</v>
      </c>
      <c r="C21" s="48" t="s">
        <v>192</v>
      </c>
      <c r="D21" s="24" t="s">
        <v>65</v>
      </c>
      <c r="E21" s="74">
        <v>791.5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124</v>
      </c>
      <c r="B22" s="39" t="s">
        <v>701</v>
      </c>
      <c r="C22" s="48" t="s">
        <v>193</v>
      </c>
      <c r="D22" s="24" t="s">
        <v>190</v>
      </c>
      <c r="E22" s="74">
        <v>198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125</v>
      </c>
      <c r="B23" s="39" t="s">
        <v>701</v>
      </c>
      <c r="C23" s="48" t="s">
        <v>440</v>
      </c>
      <c r="D23" s="24" t="s">
        <v>65</v>
      </c>
      <c r="E23" s="74">
        <v>1803.4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126</v>
      </c>
      <c r="B24" s="39" t="s">
        <v>701</v>
      </c>
      <c r="C24" s="48" t="s">
        <v>797</v>
      </c>
      <c r="D24" s="24" t="s">
        <v>112</v>
      </c>
      <c r="E24" s="74">
        <v>2164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127</v>
      </c>
      <c r="B25" s="39" t="s">
        <v>701</v>
      </c>
      <c r="C25" s="48" t="s">
        <v>800</v>
      </c>
      <c r="D25" s="24" t="s">
        <v>112</v>
      </c>
      <c r="E25" s="74">
        <v>380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128</v>
      </c>
      <c r="B26" s="39" t="s">
        <v>701</v>
      </c>
      <c r="C26" s="48" t="s">
        <v>191</v>
      </c>
      <c r="D26" s="24" t="s">
        <v>65</v>
      </c>
      <c r="E26" s="74">
        <v>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129</v>
      </c>
      <c r="B27" s="39" t="s">
        <v>701</v>
      </c>
      <c r="C27" s="48" t="s">
        <v>801</v>
      </c>
      <c r="D27" s="24" t="s">
        <v>190</v>
      </c>
      <c r="E27" s="74">
        <v>258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130</v>
      </c>
      <c r="B28" s="39" t="s">
        <v>701</v>
      </c>
      <c r="C28" s="48" t="s">
        <v>441</v>
      </c>
      <c r="D28" s="24" t="s">
        <v>65</v>
      </c>
      <c r="E28" s="74">
        <v>1803.4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131</v>
      </c>
      <c r="B29" s="39" t="s">
        <v>701</v>
      </c>
      <c r="C29" s="48" t="s">
        <v>442</v>
      </c>
      <c r="D29" s="24" t="s">
        <v>65</v>
      </c>
      <c r="E29" s="74">
        <v>1893.6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132</v>
      </c>
      <c r="B30" s="39" t="s">
        <v>701</v>
      </c>
      <c r="C30" s="48" t="s">
        <v>443</v>
      </c>
      <c r="D30" s="24" t="s">
        <v>190</v>
      </c>
      <c r="E30" s="74">
        <v>390.6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133</v>
      </c>
      <c r="B31" s="39" t="s">
        <v>701</v>
      </c>
      <c r="C31" s="48" t="s">
        <v>446</v>
      </c>
      <c r="D31" s="24" t="s">
        <v>74</v>
      </c>
      <c r="E31" s="74">
        <v>306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134</v>
      </c>
      <c r="B32" s="39" t="s">
        <v>701</v>
      </c>
      <c r="C32" s="48" t="s">
        <v>445</v>
      </c>
      <c r="D32" s="24" t="s">
        <v>74</v>
      </c>
      <c r="E32" s="74">
        <v>306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ht="22.5" x14ac:dyDescent="0.2">
      <c r="A33" s="38" t="s">
        <v>135</v>
      </c>
      <c r="B33" s="39" t="s">
        <v>701</v>
      </c>
      <c r="C33" s="48" t="s">
        <v>444</v>
      </c>
      <c r="D33" s="24" t="s">
        <v>65</v>
      </c>
      <c r="E33" s="74">
        <v>760.6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141</v>
      </c>
      <c r="B34" s="39" t="s">
        <v>701</v>
      </c>
      <c r="C34" s="48" t="s">
        <v>802</v>
      </c>
      <c r="D34" s="24" t="s">
        <v>112</v>
      </c>
      <c r="E34" s="74">
        <v>1108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143</v>
      </c>
      <c r="B35" s="39" t="s">
        <v>701</v>
      </c>
      <c r="C35" s="48" t="s">
        <v>798</v>
      </c>
      <c r="D35" s="24" t="s">
        <v>112</v>
      </c>
      <c r="E35" s="74">
        <v>224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144</v>
      </c>
      <c r="B36" s="39" t="s">
        <v>701</v>
      </c>
      <c r="C36" s="48" t="s">
        <v>191</v>
      </c>
      <c r="D36" s="24" t="s">
        <v>65</v>
      </c>
      <c r="E36" s="74">
        <v>3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146</v>
      </c>
      <c r="B37" s="39" t="s">
        <v>701</v>
      </c>
      <c r="C37" s="48" t="s">
        <v>799</v>
      </c>
      <c r="D37" s="24" t="s">
        <v>190</v>
      </c>
      <c r="E37" s="74">
        <v>11.6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148</v>
      </c>
      <c r="B38" s="39" t="s">
        <v>701</v>
      </c>
      <c r="C38" s="48" t="s">
        <v>447</v>
      </c>
      <c r="D38" s="24" t="s">
        <v>65</v>
      </c>
      <c r="E38" s="74">
        <v>760.6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149</v>
      </c>
      <c r="B39" s="39" t="s">
        <v>701</v>
      </c>
      <c r="C39" s="48" t="s">
        <v>398</v>
      </c>
      <c r="D39" s="24" t="s">
        <v>190</v>
      </c>
      <c r="E39" s="74">
        <v>190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150</v>
      </c>
      <c r="B40" s="39" t="s">
        <v>701</v>
      </c>
      <c r="C40" s="48" t="s">
        <v>448</v>
      </c>
      <c r="D40" s="24" t="s">
        <v>65</v>
      </c>
      <c r="E40" s="74">
        <v>258.8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151</v>
      </c>
      <c r="B41" s="39" t="s">
        <v>701</v>
      </c>
      <c r="C41" s="48" t="s">
        <v>799</v>
      </c>
      <c r="D41" s="24" t="s">
        <v>190</v>
      </c>
      <c r="E41" s="74">
        <v>39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152</v>
      </c>
      <c r="B42" s="39" t="s">
        <v>701</v>
      </c>
      <c r="C42" s="48" t="s">
        <v>803</v>
      </c>
      <c r="D42" s="24" t="s">
        <v>112</v>
      </c>
      <c r="E42" s="74">
        <v>208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153</v>
      </c>
      <c r="B43" s="39" t="s">
        <v>701</v>
      </c>
      <c r="C43" s="48" t="s">
        <v>449</v>
      </c>
      <c r="D43" s="24" t="s">
        <v>65</v>
      </c>
      <c r="E43" s="74">
        <v>271.8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154</v>
      </c>
      <c r="B44" s="39" t="s">
        <v>701</v>
      </c>
      <c r="C44" s="48" t="s">
        <v>804</v>
      </c>
      <c r="D44" s="24" t="s">
        <v>112</v>
      </c>
      <c r="E44" s="74">
        <v>916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158</v>
      </c>
      <c r="B45" s="39" t="s">
        <v>701</v>
      </c>
      <c r="C45" s="48" t="s">
        <v>450</v>
      </c>
      <c r="D45" s="24" t="s">
        <v>112</v>
      </c>
      <c r="E45" s="74">
        <v>16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159</v>
      </c>
      <c r="B46" s="39" t="s">
        <v>701</v>
      </c>
      <c r="C46" s="48" t="s">
        <v>451</v>
      </c>
      <c r="D46" s="24" t="s">
        <v>74</v>
      </c>
      <c r="E46" s="74">
        <v>64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/>
      <c r="C47" s="169" t="s">
        <v>452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453</v>
      </c>
      <c r="D48" s="24" t="s">
        <v>65</v>
      </c>
      <c r="E48" s="74">
        <v>688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799</v>
      </c>
      <c r="D49" s="24" t="s">
        <v>190</v>
      </c>
      <c r="E49" s="74">
        <v>172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454</v>
      </c>
      <c r="D50" s="24" t="s">
        <v>74</v>
      </c>
      <c r="E50" s="74">
        <v>103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455</v>
      </c>
      <c r="D51" s="24" t="s">
        <v>88</v>
      </c>
      <c r="E51" s="74">
        <v>103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70</v>
      </c>
      <c r="B52" s="39" t="s">
        <v>701</v>
      </c>
      <c r="C52" s="48" t="s">
        <v>456</v>
      </c>
      <c r="D52" s="24" t="s">
        <v>65</v>
      </c>
      <c r="E52" s="74">
        <v>688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805</v>
      </c>
      <c r="D53" s="24" t="s">
        <v>112</v>
      </c>
      <c r="E53" s="74">
        <v>2064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33.75" x14ac:dyDescent="0.2">
      <c r="A54" s="38" t="s">
        <v>76</v>
      </c>
      <c r="B54" s="39" t="s">
        <v>701</v>
      </c>
      <c r="C54" s="48" t="s">
        <v>806</v>
      </c>
      <c r="D54" s="24" t="s">
        <v>65</v>
      </c>
      <c r="E54" s="74">
        <v>688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301</v>
      </c>
      <c r="D55" s="24" t="s">
        <v>88</v>
      </c>
      <c r="E55" s="74">
        <v>5504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36" customHeight="1" x14ac:dyDescent="0.2">
      <c r="A56" s="38" t="s">
        <v>78</v>
      </c>
      <c r="B56" s="39" t="s">
        <v>701</v>
      </c>
      <c r="C56" s="48" t="s">
        <v>807</v>
      </c>
      <c r="D56" s="24" t="s">
        <v>65</v>
      </c>
      <c r="E56" s="74">
        <v>70.400000000000006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457</v>
      </c>
      <c r="D57" s="24" t="s">
        <v>65</v>
      </c>
      <c r="E57" s="74">
        <v>872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458</v>
      </c>
      <c r="D58" s="24" t="s">
        <v>74</v>
      </c>
      <c r="E58" s="74">
        <v>220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x14ac:dyDescent="0.2">
      <c r="A59" s="38" t="s">
        <v>81</v>
      </c>
      <c r="B59" s="39" t="s">
        <v>701</v>
      </c>
      <c r="C59" s="48" t="s">
        <v>805</v>
      </c>
      <c r="D59" s="24" t="s">
        <v>112</v>
      </c>
      <c r="E59" s="74">
        <v>4128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2.5" x14ac:dyDescent="0.2">
      <c r="A60" s="38" t="s">
        <v>82</v>
      </c>
      <c r="B60" s="39" t="s">
        <v>701</v>
      </c>
      <c r="C60" s="48" t="s">
        <v>459</v>
      </c>
      <c r="D60" s="24" t="s">
        <v>65</v>
      </c>
      <c r="E60" s="74">
        <v>758.4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808</v>
      </c>
      <c r="D61" s="24" t="s">
        <v>112</v>
      </c>
      <c r="E61" s="74">
        <v>190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93</v>
      </c>
      <c r="B62" s="39" t="s">
        <v>701</v>
      </c>
      <c r="C62" s="48" t="s">
        <v>460</v>
      </c>
      <c r="D62" s="24" t="s">
        <v>112</v>
      </c>
      <c r="E62" s="74">
        <v>2050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809</v>
      </c>
      <c r="D63" s="24" t="s">
        <v>112</v>
      </c>
      <c r="E63" s="74">
        <v>152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810</v>
      </c>
      <c r="D64" s="24" t="s">
        <v>112</v>
      </c>
      <c r="E64" s="74">
        <v>227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461</v>
      </c>
      <c r="D65" s="24" t="s">
        <v>59</v>
      </c>
      <c r="E65" s="74">
        <v>1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462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3.25" thickBot="1" x14ac:dyDescent="0.25">
      <c r="A67" s="172" t="s">
        <v>104</v>
      </c>
      <c r="B67" s="39" t="s">
        <v>701</v>
      </c>
      <c r="C67" s="48" t="s">
        <v>777</v>
      </c>
      <c r="D67" s="24" t="s">
        <v>74</v>
      </c>
      <c r="E67" s="74">
        <v>71.900000000000006</v>
      </c>
      <c r="F67" s="75"/>
      <c r="G67" s="72"/>
      <c r="H67" s="49">
        <f t="shared" si="0"/>
        <v>0</v>
      </c>
      <c r="I67" s="72"/>
      <c r="J67" s="72"/>
      <c r="K67" s="50">
        <f t="shared" ref="K67" si="7">SUM(H67:J67)</f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ht="12" thickBot="1" x14ac:dyDescent="0.25">
      <c r="A68" s="283" t="s">
        <v>702</v>
      </c>
      <c r="B68" s="284"/>
      <c r="C68" s="284"/>
      <c r="D68" s="284"/>
      <c r="E68" s="284"/>
      <c r="F68" s="284"/>
      <c r="G68" s="284"/>
      <c r="H68" s="284"/>
      <c r="I68" s="284"/>
      <c r="J68" s="284"/>
      <c r="K68" s="285"/>
      <c r="L68" s="76">
        <f>SUM(L15:L67)</f>
        <v>0</v>
      </c>
      <c r="M68" s="77">
        <f>SUM(M15:M67)</f>
        <v>0</v>
      </c>
      <c r="N68" s="77">
        <f>SUM(N15:N67)</f>
        <v>0</v>
      </c>
      <c r="O68" s="77">
        <f>SUM(O15:O67)</f>
        <v>0</v>
      </c>
      <c r="P68" s="78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82" t="str">
        <f>'Kops a'!C39:H39</f>
        <v>Vasilijs Ivanovs</v>
      </c>
      <c r="D71" s="282"/>
      <c r="E71" s="282"/>
      <c r="F71" s="282"/>
      <c r="G71" s="282"/>
      <c r="H71" s="282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15" t="s">
        <v>15</v>
      </c>
      <c r="D72" s="215"/>
      <c r="E72" s="215"/>
      <c r="F72" s="215"/>
      <c r="G72" s="215"/>
      <c r="H72" s="215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6" t="str">
        <f>'Kops a'!A42</f>
        <v>Tāme sastādīta 2024. gada 26. augusta</v>
      </c>
      <c r="B74" s="52"/>
      <c r="C74" s="52"/>
      <c r="D74" s="5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37</v>
      </c>
      <c r="B76" s="17"/>
      <c r="C76" s="282" t="str">
        <f>'Kops a'!C44:H44</f>
        <v>Vasilijs Ivanovs</v>
      </c>
      <c r="D76" s="282"/>
      <c r="E76" s="282"/>
      <c r="F76" s="282"/>
      <c r="G76" s="282"/>
      <c r="H76" s="282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15" t="s">
        <v>15</v>
      </c>
      <c r="D77" s="215"/>
      <c r="E77" s="215"/>
      <c r="F77" s="215"/>
      <c r="G77" s="215"/>
      <c r="H77" s="215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6" t="s">
        <v>54</v>
      </c>
      <c r="B79" s="52"/>
      <c r="C79" s="100" t="str">
        <f>'Kops a'!C47</f>
        <v>4-01907</v>
      </c>
      <c r="D79" s="5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88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87" priority="1" operator="equal">
      <formula>0</formula>
    </cfRule>
  </conditionalFormatting>
  <conditionalFormatting sqref="A68:K68">
    <cfRule type="containsText" dxfId="186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85" priority="8" operator="equal">
      <formula>0</formula>
    </cfRule>
  </conditionalFormatting>
  <conditionalFormatting sqref="C71:H71">
    <cfRule type="cellIs" dxfId="184" priority="9" operator="equal">
      <formula>0</formula>
    </cfRule>
  </conditionalFormatting>
  <conditionalFormatting sqref="C76:H76">
    <cfRule type="cellIs" dxfId="183" priority="10" operator="equal">
      <formula>0</formula>
    </cfRule>
  </conditionalFormatting>
  <conditionalFormatting sqref="C2:I2">
    <cfRule type="cellIs" dxfId="182" priority="28" operator="equal">
      <formula>0</formula>
    </cfRule>
  </conditionalFormatting>
  <conditionalFormatting sqref="C4:I4">
    <cfRule type="cellIs" dxfId="181" priority="20" operator="equal">
      <formula>0</formula>
    </cfRule>
  </conditionalFormatting>
  <conditionalFormatting sqref="D1">
    <cfRule type="cellIs" dxfId="180" priority="7" operator="equal">
      <formula>0</formula>
    </cfRule>
  </conditionalFormatting>
  <conditionalFormatting sqref="D5:L8">
    <cfRule type="cellIs" dxfId="179" priority="17" operator="equal">
      <formula>0</formula>
    </cfRule>
  </conditionalFormatting>
  <conditionalFormatting sqref="K15:P67 H15:H67">
    <cfRule type="cellIs" dxfId="178" priority="2" operator="equal">
      <formula>0</formula>
    </cfRule>
  </conditionalFormatting>
  <conditionalFormatting sqref="I15:J67">
    <cfRule type="cellIs" dxfId="177" priority="3" operator="equal">
      <formula>0</formula>
    </cfRule>
  </conditionalFormatting>
  <conditionalFormatting sqref="L68:P68">
    <cfRule type="cellIs" dxfId="176" priority="21" operator="equal">
      <formula>0</formula>
    </cfRule>
  </conditionalFormatting>
  <conditionalFormatting sqref="N9:O9">
    <cfRule type="cellIs" dxfId="175" priority="31" operator="equal">
      <formula>0</formula>
    </cfRule>
  </conditionalFormatting>
  <conditionalFormatting sqref="O10:P10">
    <cfRule type="cellIs" dxfId="174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Q123"/>
  <sheetViews>
    <sheetView topLeftCell="A64" zoomScaleNormal="100" workbookViewId="0">
      <selection activeCell="I17" sqref="I17:J110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476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">
        <v>258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891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P111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A117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103" t="s">
        <v>205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>
        <v>1</v>
      </c>
      <c r="B16" s="39" t="s">
        <v>701</v>
      </c>
      <c r="C16" s="48" t="s">
        <v>206</v>
      </c>
      <c r="D16" s="24"/>
      <c r="E16" s="74"/>
      <c r="F16" s="75"/>
      <c r="G16" s="72"/>
      <c r="H16" s="49">
        <f t="shared" ref="H16:H88" si="0">ROUND(F16*G16,2)</f>
        <v>0</v>
      </c>
      <c r="I16" s="72"/>
      <c r="J16" s="72"/>
      <c r="K16" s="50">
        <f t="shared" ref="K16:K88" si="1">SUM(H16:J16)</f>
        <v>0</v>
      </c>
      <c r="L16" s="51">
        <f t="shared" ref="L16:L88" si="2">ROUND(E16*F16,2)</f>
        <v>0</v>
      </c>
      <c r="M16" s="49">
        <f t="shared" ref="M16:M88" si="3">ROUND(H16*E16,2)</f>
        <v>0</v>
      </c>
      <c r="N16" s="49">
        <f t="shared" ref="N16:N88" si="4">ROUND(I16*E16,2)</f>
        <v>0</v>
      </c>
      <c r="O16" s="49">
        <f t="shared" ref="O16:O88" si="5">ROUND(J16*E16,2)</f>
        <v>0</v>
      </c>
      <c r="P16" s="50">
        <f t="shared" ref="P16:P88" si="6">SUM(M16:O16)</f>
        <v>0</v>
      </c>
    </row>
    <row r="17" spans="1:16" ht="22.5" x14ac:dyDescent="0.2">
      <c r="A17" s="38" t="s">
        <v>57</v>
      </c>
      <c r="B17" s="39" t="s">
        <v>701</v>
      </c>
      <c r="C17" s="48" t="s">
        <v>208</v>
      </c>
      <c r="D17" s="24" t="s">
        <v>65</v>
      </c>
      <c r="E17" s="74">
        <v>159.80000000000001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109</v>
      </c>
      <c r="B18" s="39" t="s">
        <v>701</v>
      </c>
      <c r="C18" s="48" t="s">
        <v>207</v>
      </c>
      <c r="D18" s="24" t="s">
        <v>68</v>
      </c>
      <c r="E18" s="74">
        <v>16.7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111</v>
      </c>
      <c r="B19" s="39" t="s">
        <v>701</v>
      </c>
      <c r="C19" s="48" t="s">
        <v>209</v>
      </c>
      <c r="D19" s="24" t="s">
        <v>65</v>
      </c>
      <c r="E19" s="74">
        <v>151.9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119</v>
      </c>
      <c r="B20" s="39" t="s">
        <v>701</v>
      </c>
      <c r="C20" s="48" t="s">
        <v>210</v>
      </c>
      <c r="D20" s="24" t="s">
        <v>68</v>
      </c>
      <c r="E20" s="74">
        <v>16.7</v>
      </c>
      <c r="F20" s="75"/>
      <c r="G20" s="72"/>
      <c r="H20" s="49"/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120</v>
      </c>
      <c r="B21" s="39" t="s">
        <v>701</v>
      </c>
      <c r="C21" s="48" t="s">
        <v>220</v>
      </c>
      <c r="D21" s="24" t="s">
        <v>65</v>
      </c>
      <c r="E21" s="74">
        <v>151.9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121</v>
      </c>
      <c r="B22" s="39" t="s">
        <v>701</v>
      </c>
      <c r="C22" s="48" t="s">
        <v>211</v>
      </c>
      <c r="D22" s="24" t="s">
        <v>65</v>
      </c>
      <c r="E22" s="74">
        <v>152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122</v>
      </c>
      <c r="B23" s="39" t="s">
        <v>701</v>
      </c>
      <c r="C23" s="48" t="s">
        <v>212</v>
      </c>
      <c r="D23" s="24" t="s">
        <v>88</v>
      </c>
      <c r="E23" s="74">
        <v>152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123</v>
      </c>
      <c r="B24" s="39" t="s">
        <v>701</v>
      </c>
      <c r="C24" s="48" t="s">
        <v>213</v>
      </c>
      <c r="D24" s="24" t="s">
        <v>68</v>
      </c>
      <c r="E24" s="74">
        <v>12.8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124</v>
      </c>
      <c r="B25" s="39" t="s">
        <v>701</v>
      </c>
      <c r="C25" s="48" t="s">
        <v>215</v>
      </c>
      <c r="D25" s="24" t="s">
        <v>65</v>
      </c>
      <c r="E25" s="74">
        <v>151.9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125</v>
      </c>
      <c r="B26" s="39" t="s">
        <v>701</v>
      </c>
      <c r="C26" s="48" t="s">
        <v>214</v>
      </c>
      <c r="D26" s="24" t="s">
        <v>65</v>
      </c>
      <c r="E26" s="74">
        <v>174.7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126</v>
      </c>
      <c r="B27" s="39" t="s">
        <v>701</v>
      </c>
      <c r="C27" s="48" t="s">
        <v>771</v>
      </c>
      <c r="D27" s="24" t="s">
        <v>65</v>
      </c>
      <c r="E27" s="74">
        <v>151.9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127</v>
      </c>
      <c r="B28" s="39" t="s">
        <v>701</v>
      </c>
      <c r="C28" s="48" t="s">
        <v>811</v>
      </c>
      <c r="D28" s="24" t="s">
        <v>65</v>
      </c>
      <c r="E28" s="74">
        <v>151.9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128</v>
      </c>
      <c r="B29" s="39" t="s">
        <v>701</v>
      </c>
      <c r="C29" s="48" t="s">
        <v>215</v>
      </c>
      <c r="D29" s="24" t="s">
        <v>65</v>
      </c>
      <c r="E29" s="74">
        <v>151.9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129</v>
      </c>
      <c r="B30" s="39" t="s">
        <v>701</v>
      </c>
      <c r="C30" s="48" t="s">
        <v>214</v>
      </c>
      <c r="D30" s="24" t="s">
        <v>65</v>
      </c>
      <c r="E30" s="74">
        <v>174.9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130</v>
      </c>
      <c r="B31" s="39" t="s">
        <v>701</v>
      </c>
      <c r="C31" s="48" t="s">
        <v>254</v>
      </c>
      <c r="D31" s="24" t="s">
        <v>65</v>
      </c>
      <c r="E31" s="74">
        <v>151.9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131</v>
      </c>
      <c r="B32" s="39" t="s">
        <v>701</v>
      </c>
      <c r="C32" s="48" t="s">
        <v>219</v>
      </c>
      <c r="D32" s="24" t="s">
        <v>74</v>
      </c>
      <c r="E32" s="74">
        <v>105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132</v>
      </c>
      <c r="B33" s="39" t="s">
        <v>701</v>
      </c>
      <c r="C33" s="48" t="s">
        <v>216</v>
      </c>
      <c r="D33" s="24" t="s">
        <v>68</v>
      </c>
      <c r="E33" s="74">
        <v>9.6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133</v>
      </c>
      <c r="B34" s="39" t="s">
        <v>701</v>
      </c>
      <c r="C34" s="48" t="s">
        <v>211</v>
      </c>
      <c r="D34" s="24" t="s">
        <v>65</v>
      </c>
      <c r="E34" s="74">
        <v>151.9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134</v>
      </c>
      <c r="B35" s="39" t="s">
        <v>701</v>
      </c>
      <c r="C35" s="48" t="s">
        <v>212</v>
      </c>
      <c r="D35" s="24" t="s">
        <v>88</v>
      </c>
      <c r="E35" s="74">
        <v>152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135</v>
      </c>
      <c r="B36" s="39" t="s">
        <v>701</v>
      </c>
      <c r="C36" s="48" t="s">
        <v>217</v>
      </c>
      <c r="D36" s="24" t="s">
        <v>65</v>
      </c>
      <c r="E36" s="74">
        <v>151.9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141</v>
      </c>
      <c r="B37" s="39" t="s">
        <v>701</v>
      </c>
      <c r="C37" s="48" t="s">
        <v>812</v>
      </c>
      <c r="D37" s="24" t="s">
        <v>112</v>
      </c>
      <c r="E37" s="74">
        <v>2432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143</v>
      </c>
      <c r="B38" s="39" t="s">
        <v>701</v>
      </c>
      <c r="C38" s="48" t="s">
        <v>255</v>
      </c>
      <c r="D38" s="24" t="s">
        <v>65</v>
      </c>
      <c r="E38" s="74">
        <v>151.9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144</v>
      </c>
      <c r="B39" s="39" t="s">
        <v>701</v>
      </c>
      <c r="C39" s="48" t="s">
        <v>813</v>
      </c>
      <c r="D39" s="24" t="s">
        <v>112</v>
      </c>
      <c r="E39" s="74">
        <v>121.6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146</v>
      </c>
      <c r="B40" s="39" t="s">
        <v>701</v>
      </c>
      <c r="C40" s="48" t="s">
        <v>218</v>
      </c>
      <c r="D40" s="24" t="s">
        <v>65</v>
      </c>
      <c r="E40" s="74">
        <v>151.9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148</v>
      </c>
      <c r="B41" s="39" t="s">
        <v>701</v>
      </c>
      <c r="C41" s="48" t="s">
        <v>799</v>
      </c>
      <c r="D41" s="24" t="s">
        <v>190</v>
      </c>
      <c r="E41" s="74">
        <v>45.6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256</v>
      </c>
      <c r="B42" s="39" t="s">
        <v>701</v>
      </c>
      <c r="C42" s="48" t="s">
        <v>238</v>
      </c>
      <c r="D42" s="24" t="s">
        <v>65</v>
      </c>
      <c r="E42" s="74">
        <v>159.5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257</v>
      </c>
      <c r="B43" s="39" t="s">
        <v>701</v>
      </c>
      <c r="C43" s="48" t="s">
        <v>814</v>
      </c>
      <c r="D43" s="24" t="s">
        <v>112</v>
      </c>
      <c r="E43" s="74">
        <v>418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230</v>
      </c>
      <c r="D44" s="24" t="s">
        <v>112</v>
      </c>
      <c r="E44" s="74">
        <v>20.399999999999999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152</v>
      </c>
      <c r="B45" s="39" t="s">
        <v>701</v>
      </c>
      <c r="C45" s="48" t="s">
        <v>228</v>
      </c>
      <c r="D45" s="24" t="s">
        <v>74</v>
      </c>
      <c r="E45" s="74">
        <v>117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153</v>
      </c>
      <c r="B46" s="39" t="s">
        <v>701</v>
      </c>
      <c r="C46" s="48" t="s">
        <v>259</v>
      </c>
      <c r="D46" s="24" t="s">
        <v>59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 t="s">
        <v>701</v>
      </c>
      <c r="C47" s="48" t="s">
        <v>221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208</v>
      </c>
      <c r="D48" s="24" t="s">
        <v>65</v>
      </c>
      <c r="E48" s="74">
        <v>224.1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207</v>
      </c>
      <c r="D49" s="24" t="s">
        <v>68</v>
      </c>
      <c r="E49" s="74">
        <v>25.5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222</v>
      </c>
      <c r="D50" s="24" t="s">
        <v>65</v>
      </c>
      <c r="E50" s="74">
        <v>232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223</v>
      </c>
      <c r="D51" s="24" t="s">
        <v>68</v>
      </c>
      <c r="E51" s="74">
        <v>25.5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2.5" x14ac:dyDescent="0.2">
      <c r="A52" s="38" t="s">
        <v>70</v>
      </c>
      <c r="B52" s="39" t="s">
        <v>701</v>
      </c>
      <c r="C52" s="48" t="s">
        <v>220</v>
      </c>
      <c r="D52" s="24" t="s">
        <v>65</v>
      </c>
      <c r="E52" s="74">
        <v>232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211</v>
      </c>
      <c r="D53" s="24" t="s">
        <v>65</v>
      </c>
      <c r="E53" s="74">
        <v>232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76</v>
      </c>
      <c r="B54" s="39" t="s">
        <v>701</v>
      </c>
      <c r="C54" s="48" t="s">
        <v>212</v>
      </c>
      <c r="D54" s="24" t="s">
        <v>88</v>
      </c>
      <c r="E54" s="74">
        <v>232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213</v>
      </c>
      <c r="D55" s="24" t="s">
        <v>68</v>
      </c>
      <c r="E55" s="74">
        <v>19.5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78</v>
      </c>
      <c r="B56" s="39" t="s">
        <v>701</v>
      </c>
      <c r="C56" s="48" t="s">
        <v>215</v>
      </c>
      <c r="D56" s="24" t="s">
        <v>65</v>
      </c>
      <c r="E56" s="74">
        <v>232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214</v>
      </c>
      <c r="D57" s="24" t="s">
        <v>65</v>
      </c>
      <c r="E57" s="74">
        <v>266.8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771</v>
      </c>
      <c r="D58" s="24" t="s">
        <v>65</v>
      </c>
      <c r="E58" s="74">
        <v>232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1.75" customHeight="1" x14ac:dyDescent="0.2">
      <c r="A59" s="38" t="s">
        <v>81</v>
      </c>
      <c r="B59" s="39" t="s">
        <v>701</v>
      </c>
      <c r="C59" s="48" t="s">
        <v>815</v>
      </c>
      <c r="D59" s="24" t="s">
        <v>65</v>
      </c>
      <c r="E59" s="74">
        <v>232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82</v>
      </c>
      <c r="B60" s="39" t="s">
        <v>701</v>
      </c>
      <c r="C60" s="48" t="s">
        <v>215</v>
      </c>
      <c r="D60" s="24" t="s">
        <v>65</v>
      </c>
      <c r="E60" s="74">
        <v>232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214</v>
      </c>
      <c r="D61" s="24" t="s">
        <v>65</v>
      </c>
      <c r="E61" s="74">
        <v>266.8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93</v>
      </c>
      <c r="B62" s="39" t="s">
        <v>701</v>
      </c>
      <c r="C62" s="48" t="s">
        <v>254</v>
      </c>
      <c r="D62" s="24" t="s">
        <v>65</v>
      </c>
      <c r="E62" s="74">
        <v>232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219</v>
      </c>
      <c r="D63" s="24" t="s">
        <v>74</v>
      </c>
      <c r="E63" s="74">
        <v>132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224</v>
      </c>
      <c r="D64" s="24" t="s">
        <v>68</v>
      </c>
      <c r="E64" s="74">
        <v>14.6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211</v>
      </c>
      <c r="D65" s="24" t="s">
        <v>65</v>
      </c>
      <c r="E65" s="74">
        <v>232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212</v>
      </c>
      <c r="D66" s="24" t="s">
        <v>88</v>
      </c>
      <c r="E66" s="74">
        <v>232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104</v>
      </c>
      <c r="B67" s="39" t="s">
        <v>701</v>
      </c>
      <c r="C67" s="48" t="s">
        <v>217</v>
      </c>
      <c r="D67" s="24" t="s">
        <v>65</v>
      </c>
      <c r="E67" s="74">
        <v>232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105</v>
      </c>
      <c r="B68" s="39" t="s">
        <v>701</v>
      </c>
      <c r="C68" s="48" t="s">
        <v>812</v>
      </c>
      <c r="D68" s="24" t="s">
        <v>112</v>
      </c>
      <c r="E68" s="74">
        <v>3714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107</v>
      </c>
      <c r="B69" s="39" t="s">
        <v>701</v>
      </c>
      <c r="C69" s="48" t="s">
        <v>225</v>
      </c>
      <c r="D69" s="24" t="s">
        <v>65</v>
      </c>
      <c r="E69" s="74">
        <v>232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231</v>
      </c>
      <c r="B70" s="39" t="s">
        <v>701</v>
      </c>
      <c r="C70" s="48" t="s">
        <v>226</v>
      </c>
      <c r="D70" s="24" t="s">
        <v>65</v>
      </c>
      <c r="E70" s="74">
        <v>243.6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x14ac:dyDescent="0.2">
      <c r="A71" s="38" t="s">
        <v>232</v>
      </c>
      <c r="B71" s="39" t="s">
        <v>701</v>
      </c>
      <c r="C71" s="48" t="s">
        <v>227</v>
      </c>
      <c r="D71" s="24" t="s">
        <v>65</v>
      </c>
      <c r="E71" s="74">
        <v>243.6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x14ac:dyDescent="0.2">
      <c r="A72" s="38" t="s">
        <v>233</v>
      </c>
      <c r="B72" s="39" t="s">
        <v>701</v>
      </c>
      <c r="C72" s="48" t="s">
        <v>240</v>
      </c>
      <c r="D72" s="24" t="s">
        <v>74</v>
      </c>
      <c r="E72" s="74">
        <v>124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x14ac:dyDescent="0.2">
      <c r="A73" s="38" t="s">
        <v>234</v>
      </c>
      <c r="B73" s="39" t="s">
        <v>701</v>
      </c>
      <c r="C73" s="48" t="s">
        <v>228</v>
      </c>
      <c r="D73" s="24" t="s">
        <v>74</v>
      </c>
      <c r="E73" s="74">
        <v>124</v>
      </c>
      <c r="F73" s="75"/>
      <c r="G73" s="72"/>
      <c r="H73" s="49"/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x14ac:dyDescent="0.2">
      <c r="A74" s="38" t="s">
        <v>234</v>
      </c>
      <c r="B74" s="39" t="s">
        <v>701</v>
      </c>
      <c r="C74" s="48" t="s">
        <v>229</v>
      </c>
      <c r="D74" s="24" t="s">
        <v>59</v>
      </c>
      <c r="E74" s="74">
        <v>1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>
        <v>3</v>
      </c>
      <c r="B75" s="39" t="s">
        <v>701</v>
      </c>
      <c r="C75" s="48" t="s">
        <v>235</v>
      </c>
      <c r="D75" s="24"/>
      <c r="E75" s="74"/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ht="22.5" x14ac:dyDescent="0.2">
      <c r="A76" s="38" t="s">
        <v>236</v>
      </c>
      <c r="B76" s="39" t="s">
        <v>701</v>
      </c>
      <c r="C76" s="48" t="s">
        <v>237</v>
      </c>
      <c r="D76" s="24" t="s">
        <v>88</v>
      </c>
      <c r="E76" s="74">
        <v>12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38" t="s">
        <v>242</v>
      </c>
      <c r="B77" s="39" t="s">
        <v>701</v>
      </c>
      <c r="C77" s="48" t="s">
        <v>260</v>
      </c>
      <c r="D77" s="24" t="s">
        <v>88</v>
      </c>
      <c r="E77" s="74">
        <v>12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x14ac:dyDescent="0.2">
      <c r="A78" s="38" t="s">
        <v>243</v>
      </c>
      <c r="B78" s="39" t="s">
        <v>701</v>
      </c>
      <c r="C78" s="48" t="s">
        <v>197</v>
      </c>
      <c r="D78" s="24" t="s">
        <v>68</v>
      </c>
      <c r="E78" s="74">
        <v>0.2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244</v>
      </c>
      <c r="B79" s="39" t="s">
        <v>701</v>
      </c>
      <c r="C79" s="48" t="s">
        <v>816</v>
      </c>
      <c r="D79" s="24" t="s">
        <v>190</v>
      </c>
      <c r="E79" s="74">
        <v>3.6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245</v>
      </c>
      <c r="B80" s="39" t="s">
        <v>701</v>
      </c>
      <c r="C80" s="48" t="s">
        <v>218</v>
      </c>
      <c r="D80" s="24" t="s">
        <v>65</v>
      </c>
      <c r="E80" s="74">
        <v>12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7" x14ac:dyDescent="0.2">
      <c r="A81" s="38" t="s">
        <v>246</v>
      </c>
      <c r="B81" s="39" t="s">
        <v>701</v>
      </c>
      <c r="C81" s="48" t="s">
        <v>241</v>
      </c>
      <c r="D81" s="24" t="s">
        <v>65</v>
      </c>
      <c r="E81" s="74">
        <v>12.6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7" x14ac:dyDescent="0.2">
      <c r="A82" s="38" t="s">
        <v>247</v>
      </c>
      <c r="B82" s="39" t="s">
        <v>701</v>
      </c>
      <c r="C82" s="48" t="s">
        <v>239</v>
      </c>
      <c r="D82" s="24" t="s">
        <v>112</v>
      </c>
      <c r="E82" s="74">
        <v>33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7" x14ac:dyDescent="0.2">
      <c r="A83" s="38" t="s">
        <v>248</v>
      </c>
      <c r="B83" s="39" t="s">
        <v>701</v>
      </c>
      <c r="C83" s="48" t="s">
        <v>230</v>
      </c>
      <c r="D83" s="24" t="s">
        <v>112</v>
      </c>
      <c r="E83" s="74">
        <v>1.5</v>
      </c>
      <c r="F83" s="75"/>
      <c r="G83" s="72"/>
      <c r="H83" s="49">
        <f t="shared" si="0"/>
        <v>0</v>
      </c>
      <c r="I83" s="72"/>
      <c r="J83" s="72"/>
      <c r="K83" s="50">
        <f t="shared" si="1"/>
        <v>0</v>
      </c>
      <c r="L83" s="51">
        <f t="shared" si="2"/>
        <v>0</v>
      </c>
      <c r="M83" s="49">
        <f t="shared" si="3"/>
        <v>0</v>
      </c>
      <c r="N83" s="49">
        <f t="shared" si="4"/>
        <v>0</v>
      </c>
      <c r="O83" s="49">
        <f t="shared" si="5"/>
        <v>0</v>
      </c>
      <c r="P83" s="50">
        <f t="shared" si="6"/>
        <v>0</v>
      </c>
    </row>
    <row r="84" spans="1:17" ht="25.5" customHeight="1" x14ac:dyDescent="0.2">
      <c r="A84" s="38">
        <v>4</v>
      </c>
      <c r="B84" s="39" t="s">
        <v>701</v>
      </c>
      <c r="C84" s="48" t="s">
        <v>249</v>
      </c>
      <c r="D84" s="24"/>
      <c r="E84" s="74"/>
      <c r="F84" s="75"/>
      <c r="G84" s="72"/>
      <c r="H84" s="49">
        <f t="shared" si="0"/>
        <v>0</v>
      </c>
      <c r="I84" s="72"/>
      <c r="J84" s="72"/>
      <c r="K84" s="50">
        <f t="shared" si="1"/>
        <v>0</v>
      </c>
      <c r="L84" s="51">
        <f t="shared" si="2"/>
        <v>0</v>
      </c>
      <c r="M84" s="49">
        <f t="shared" si="3"/>
        <v>0</v>
      </c>
      <c r="N84" s="49">
        <f t="shared" si="4"/>
        <v>0</v>
      </c>
      <c r="O84" s="49">
        <f t="shared" si="5"/>
        <v>0</v>
      </c>
      <c r="P84" s="50">
        <f t="shared" si="6"/>
        <v>0</v>
      </c>
    </row>
    <row r="85" spans="1:17" ht="22.5" x14ac:dyDescent="0.2">
      <c r="A85" s="38" t="s">
        <v>250</v>
      </c>
      <c r="B85" s="39" t="s">
        <v>701</v>
      </c>
      <c r="C85" s="48" t="s">
        <v>772</v>
      </c>
      <c r="D85" s="24" t="s">
        <v>65</v>
      </c>
      <c r="E85" s="74">
        <v>164.1</v>
      </c>
      <c r="F85" s="75"/>
      <c r="G85" s="72"/>
      <c r="H85" s="49">
        <f t="shared" si="0"/>
        <v>0</v>
      </c>
      <c r="I85" s="72"/>
      <c r="J85" s="72"/>
      <c r="K85" s="50">
        <f t="shared" si="1"/>
        <v>0</v>
      </c>
      <c r="L85" s="51">
        <f t="shared" si="2"/>
        <v>0</v>
      </c>
      <c r="M85" s="49">
        <f t="shared" si="3"/>
        <v>0</v>
      </c>
      <c r="N85" s="49">
        <f t="shared" si="4"/>
        <v>0</v>
      </c>
      <c r="O85" s="49">
        <f t="shared" si="5"/>
        <v>0</v>
      </c>
      <c r="P85" s="50">
        <f t="shared" si="6"/>
        <v>0</v>
      </c>
    </row>
    <row r="86" spans="1:17" x14ac:dyDescent="0.2">
      <c r="A86" s="38" t="s">
        <v>251</v>
      </c>
      <c r="B86" s="39" t="s">
        <v>701</v>
      </c>
      <c r="C86" s="48" t="s">
        <v>817</v>
      </c>
      <c r="D86" s="24" t="s">
        <v>65</v>
      </c>
      <c r="E86" s="74">
        <v>167.4</v>
      </c>
      <c r="F86" s="75"/>
      <c r="G86" s="72"/>
      <c r="H86" s="49">
        <f t="shared" si="0"/>
        <v>0</v>
      </c>
      <c r="I86" s="72"/>
      <c r="J86" s="72"/>
      <c r="K86" s="50">
        <f t="shared" si="1"/>
        <v>0</v>
      </c>
      <c r="L86" s="51">
        <f t="shared" si="2"/>
        <v>0</v>
      </c>
      <c r="M86" s="49">
        <f t="shared" si="3"/>
        <v>0</v>
      </c>
      <c r="N86" s="49">
        <f t="shared" si="4"/>
        <v>0</v>
      </c>
      <c r="O86" s="49">
        <f t="shared" si="5"/>
        <v>0</v>
      </c>
      <c r="P86" s="50">
        <f t="shared" si="6"/>
        <v>0</v>
      </c>
      <c r="Q86" s="1" t="s">
        <v>252</v>
      </c>
    </row>
    <row r="87" spans="1:17" ht="22.5" x14ac:dyDescent="0.2">
      <c r="A87" s="38" t="s">
        <v>266</v>
      </c>
      <c r="B87" s="39" t="s">
        <v>701</v>
      </c>
      <c r="C87" s="48" t="s">
        <v>261</v>
      </c>
      <c r="D87" s="24" t="s">
        <v>65</v>
      </c>
      <c r="E87" s="74">
        <v>164.1</v>
      </c>
      <c r="F87" s="75"/>
      <c r="G87" s="72"/>
      <c r="H87" s="49">
        <f t="shared" si="0"/>
        <v>0</v>
      </c>
      <c r="I87" s="72"/>
      <c r="J87" s="72"/>
      <c r="K87" s="50">
        <f t="shared" si="1"/>
        <v>0</v>
      </c>
      <c r="L87" s="51">
        <f t="shared" si="2"/>
        <v>0</v>
      </c>
      <c r="M87" s="49">
        <f t="shared" si="3"/>
        <v>0</v>
      </c>
      <c r="N87" s="49">
        <f t="shared" si="4"/>
        <v>0</v>
      </c>
      <c r="O87" s="49">
        <f t="shared" si="5"/>
        <v>0</v>
      </c>
      <c r="P87" s="50">
        <f t="shared" si="6"/>
        <v>0</v>
      </c>
      <c r="Q87" s="1" t="s">
        <v>252</v>
      </c>
    </row>
    <row r="88" spans="1:17" x14ac:dyDescent="0.2">
      <c r="A88" s="38" t="s">
        <v>267</v>
      </c>
      <c r="B88" s="39" t="s">
        <v>701</v>
      </c>
      <c r="C88" s="48" t="s">
        <v>262</v>
      </c>
      <c r="D88" s="24" t="s">
        <v>65</v>
      </c>
      <c r="E88" s="74">
        <v>172.3</v>
      </c>
      <c r="F88" s="75"/>
      <c r="G88" s="72"/>
      <c r="H88" s="49">
        <f t="shared" si="0"/>
        <v>0</v>
      </c>
      <c r="I88" s="72"/>
      <c r="J88" s="72"/>
      <c r="K88" s="50">
        <f t="shared" si="1"/>
        <v>0</v>
      </c>
      <c r="L88" s="51">
        <f t="shared" si="2"/>
        <v>0</v>
      </c>
      <c r="M88" s="49">
        <f t="shared" si="3"/>
        <v>0</v>
      </c>
      <c r="N88" s="49">
        <f t="shared" si="4"/>
        <v>0</v>
      </c>
      <c r="O88" s="49">
        <f t="shared" si="5"/>
        <v>0</v>
      </c>
      <c r="P88" s="50">
        <f t="shared" si="6"/>
        <v>0</v>
      </c>
      <c r="Q88" s="1" t="s">
        <v>252</v>
      </c>
    </row>
    <row r="89" spans="1:17" x14ac:dyDescent="0.2">
      <c r="A89" s="38" t="s">
        <v>268</v>
      </c>
      <c r="B89" s="39" t="s">
        <v>701</v>
      </c>
      <c r="C89" s="48" t="s">
        <v>263</v>
      </c>
      <c r="D89" s="24" t="s">
        <v>88</v>
      </c>
      <c r="E89" s="74">
        <v>492</v>
      </c>
      <c r="F89" s="75"/>
      <c r="G89" s="72"/>
      <c r="H89" s="49">
        <f t="shared" ref="H89:H110" si="7">ROUND(F89*G89,2)</f>
        <v>0</v>
      </c>
      <c r="I89" s="72"/>
      <c r="J89" s="72"/>
      <c r="K89" s="50">
        <f t="shared" ref="K89:K110" si="8">SUM(H89:J89)</f>
        <v>0</v>
      </c>
      <c r="L89" s="51">
        <f t="shared" ref="L89:L110" si="9">ROUND(E89*F89,2)</f>
        <v>0</v>
      </c>
      <c r="M89" s="49">
        <f t="shared" ref="M89:M110" si="10">ROUND(H89*E89,2)</f>
        <v>0</v>
      </c>
      <c r="N89" s="49">
        <f t="shared" ref="N89:N110" si="11">ROUND(I89*E89,2)</f>
        <v>0</v>
      </c>
      <c r="O89" s="49">
        <f t="shared" ref="O89:O110" si="12">ROUND(J89*E89,2)</f>
        <v>0</v>
      </c>
      <c r="P89" s="50">
        <f t="shared" ref="P89:P110" si="13">SUM(M89:O89)</f>
        <v>0</v>
      </c>
    </row>
    <row r="90" spans="1:17" x14ac:dyDescent="0.2">
      <c r="A90" s="38" t="s">
        <v>269</v>
      </c>
      <c r="B90" s="39" t="s">
        <v>701</v>
      </c>
      <c r="C90" s="48" t="s">
        <v>773</v>
      </c>
      <c r="D90" s="24" t="s">
        <v>65</v>
      </c>
      <c r="E90" s="74">
        <v>164.1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7" x14ac:dyDescent="0.2">
      <c r="A91" s="38" t="s">
        <v>270</v>
      </c>
      <c r="B91" s="39" t="s">
        <v>701</v>
      </c>
      <c r="C91" s="48" t="s">
        <v>818</v>
      </c>
      <c r="D91" s="24" t="s">
        <v>112</v>
      </c>
      <c r="E91" s="74">
        <v>147.69999999999999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7" x14ac:dyDescent="0.2">
      <c r="A92" s="38" t="s">
        <v>271</v>
      </c>
      <c r="B92" s="39" t="s">
        <v>701</v>
      </c>
      <c r="C92" s="48" t="s">
        <v>218</v>
      </c>
      <c r="D92" s="24" t="s">
        <v>65</v>
      </c>
      <c r="E92" s="74">
        <v>164.1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7" x14ac:dyDescent="0.2">
      <c r="A93" s="38" t="s">
        <v>272</v>
      </c>
      <c r="B93" s="39" t="s">
        <v>701</v>
      </c>
      <c r="C93" s="48" t="s">
        <v>241</v>
      </c>
      <c r="D93" s="24" t="s">
        <v>65</v>
      </c>
      <c r="E93" s="74">
        <v>172.3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7" x14ac:dyDescent="0.2">
      <c r="A94" s="38" t="s">
        <v>273</v>
      </c>
      <c r="B94" s="39" t="s">
        <v>701</v>
      </c>
      <c r="C94" s="48" t="s">
        <v>239</v>
      </c>
      <c r="D94" s="24" t="s">
        <v>112</v>
      </c>
      <c r="E94" s="74">
        <v>451.3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7" x14ac:dyDescent="0.2">
      <c r="A95" s="38" t="s">
        <v>274</v>
      </c>
      <c r="B95" s="39" t="s">
        <v>701</v>
      </c>
      <c r="C95" s="48" t="s">
        <v>230</v>
      </c>
      <c r="D95" s="24" t="s">
        <v>112</v>
      </c>
      <c r="E95" s="74">
        <v>45.1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7" x14ac:dyDescent="0.2">
      <c r="A96" s="38" t="s">
        <v>275</v>
      </c>
      <c r="B96" s="39" t="s">
        <v>701</v>
      </c>
      <c r="C96" s="48" t="s">
        <v>264</v>
      </c>
      <c r="D96" s="24" t="s">
        <v>74</v>
      </c>
      <c r="E96" s="74">
        <v>117</v>
      </c>
      <c r="F96" s="75"/>
      <c r="G96" s="72"/>
      <c r="H96" s="49">
        <f t="shared" si="7"/>
        <v>0</v>
      </c>
      <c r="I96" s="72"/>
      <c r="J96" s="72"/>
      <c r="K96" s="50">
        <f t="shared" si="8"/>
        <v>0</v>
      </c>
      <c r="L96" s="51">
        <f t="shared" si="9"/>
        <v>0</v>
      </c>
      <c r="M96" s="49">
        <f t="shared" si="10"/>
        <v>0</v>
      </c>
      <c r="N96" s="49">
        <f t="shared" si="11"/>
        <v>0</v>
      </c>
      <c r="O96" s="49">
        <f t="shared" si="12"/>
        <v>0</v>
      </c>
      <c r="P96" s="50">
        <f t="shared" si="13"/>
        <v>0</v>
      </c>
    </row>
    <row r="97" spans="1:16" x14ac:dyDescent="0.2">
      <c r="A97" s="38" t="s">
        <v>276</v>
      </c>
      <c r="B97" s="39" t="s">
        <v>701</v>
      </c>
      <c r="C97" s="48" t="s">
        <v>228</v>
      </c>
      <c r="D97" s="24" t="s">
        <v>74</v>
      </c>
      <c r="E97" s="74">
        <v>117</v>
      </c>
      <c r="F97" s="75"/>
      <c r="G97" s="72"/>
      <c r="H97" s="49">
        <f t="shared" si="7"/>
        <v>0</v>
      </c>
      <c r="I97" s="72"/>
      <c r="J97" s="72"/>
      <c r="K97" s="50">
        <f t="shared" si="8"/>
        <v>0</v>
      </c>
      <c r="L97" s="51">
        <f t="shared" si="9"/>
        <v>0</v>
      </c>
      <c r="M97" s="49">
        <f t="shared" si="10"/>
        <v>0</v>
      </c>
      <c r="N97" s="49">
        <f t="shared" si="11"/>
        <v>0</v>
      </c>
      <c r="O97" s="49">
        <f t="shared" si="12"/>
        <v>0</v>
      </c>
      <c r="P97" s="50">
        <f t="shared" si="13"/>
        <v>0</v>
      </c>
    </row>
    <row r="98" spans="1:16" x14ac:dyDescent="0.2">
      <c r="A98" s="38" t="s">
        <v>277</v>
      </c>
      <c r="B98" s="39" t="s">
        <v>701</v>
      </c>
      <c r="C98" s="48" t="s">
        <v>265</v>
      </c>
      <c r="D98" s="24" t="s">
        <v>59</v>
      </c>
      <c r="E98" s="74">
        <v>1</v>
      </c>
      <c r="F98" s="75"/>
      <c r="G98" s="72"/>
      <c r="H98" s="49">
        <f t="shared" si="7"/>
        <v>0</v>
      </c>
      <c r="I98" s="72"/>
      <c r="J98" s="72"/>
      <c r="K98" s="50">
        <f t="shared" si="8"/>
        <v>0</v>
      </c>
      <c r="L98" s="51">
        <f t="shared" si="9"/>
        <v>0</v>
      </c>
      <c r="M98" s="49">
        <f t="shared" si="10"/>
        <v>0</v>
      </c>
      <c r="N98" s="49">
        <f t="shared" si="11"/>
        <v>0</v>
      </c>
      <c r="O98" s="49">
        <f t="shared" si="12"/>
        <v>0</v>
      </c>
      <c r="P98" s="50">
        <f t="shared" si="13"/>
        <v>0</v>
      </c>
    </row>
    <row r="99" spans="1:16" ht="25.5" customHeight="1" x14ac:dyDescent="0.2">
      <c r="A99" s="38">
        <v>5</v>
      </c>
      <c r="B99" s="39" t="s">
        <v>701</v>
      </c>
      <c r="C99" s="48" t="s">
        <v>278</v>
      </c>
      <c r="D99" s="24"/>
      <c r="E99" s="74"/>
      <c r="F99" s="75"/>
      <c r="G99" s="72"/>
      <c r="H99" s="49">
        <f t="shared" si="7"/>
        <v>0</v>
      </c>
      <c r="I99" s="72"/>
      <c r="J99" s="72"/>
      <c r="K99" s="50">
        <f t="shared" si="8"/>
        <v>0</v>
      </c>
      <c r="L99" s="51">
        <f t="shared" si="9"/>
        <v>0</v>
      </c>
      <c r="M99" s="49">
        <f t="shared" si="10"/>
        <v>0</v>
      </c>
      <c r="N99" s="49">
        <f t="shared" si="11"/>
        <v>0</v>
      </c>
      <c r="O99" s="49">
        <f t="shared" si="12"/>
        <v>0</v>
      </c>
      <c r="P99" s="50">
        <f t="shared" si="13"/>
        <v>0</v>
      </c>
    </row>
    <row r="100" spans="1:16" ht="22.5" x14ac:dyDescent="0.2">
      <c r="A100" s="38" t="s">
        <v>279</v>
      </c>
      <c r="B100" s="39" t="s">
        <v>701</v>
      </c>
      <c r="C100" s="48" t="s">
        <v>774</v>
      </c>
      <c r="D100" s="24" t="s">
        <v>65</v>
      </c>
      <c r="E100" s="74">
        <v>232</v>
      </c>
      <c r="F100" s="75"/>
      <c r="G100" s="72"/>
      <c r="H100" s="49">
        <f t="shared" si="7"/>
        <v>0</v>
      </c>
      <c r="I100" s="72"/>
      <c r="J100" s="72"/>
      <c r="K100" s="50">
        <f t="shared" si="8"/>
        <v>0</v>
      </c>
      <c r="L100" s="51">
        <f t="shared" si="9"/>
        <v>0</v>
      </c>
      <c r="M100" s="49">
        <f t="shared" si="10"/>
        <v>0</v>
      </c>
      <c r="N100" s="49">
        <f t="shared" si="11"/>
        <v>0</v>
      </c>
      <c r="O100" s="49">
        <f t="shared" si="12"/>
        <v>0</v>
      </c>
      <c r="P100" s="50">
        <f t="shared" si="13"/>
        <v>0</v>
      </c>
    </row>
    <row r="101" spans="1:16" x14ac:dyDescent="0.2">
      <c r="A101" s="38" t="s">
        <v>282</v>
      </c>
      <c r="B101" s="39" t="s">
        <v>701</v>
      </c>
      <c r="C101" s="48" t="s">
        <v>819</v>
      </c>
      <c r="D101" s="24" t="s">
        <v>65</v>
      </c>
      <c r="E101" s="74">
        <v>236.7</v>
      </c>
      <c r="F101" s="75"/>
      <c r="G101" s="72"/>
      <c r="H101" s="49">
        <f t="shared" si="7"/>
        <v>0</v>
      </c>
      <c r="I101" s="72"/>
      <c r="J101" s="72"/>
      <c r="K101" s="50">
        <f t="shared" si="8"/>
        <v>0</v>
      </c>
      <c r="L101" s="51">
        <f t="shared" si="9"/>
        <v>0</v>
      </c>
      <c r="M101" s="49">
        <f t="shared" si="10"/>
        <v>0</v>
      </c>
      <c r="N101" s="49">
        <f t="shared" si="11"/>
        <v>0</v>
      </c>
      <c r="O101" s="49">
        <f t="shared" si="12"/>
        <v>0</v>
      </c>
      <c r="P101" s="50">
        <f t="shared" si="13"/>
        <v>0</v>
      </c>
    </row>
    <row r="102" spans="1:16" ht="22.5" x14ac:dyDescent="0.2">
      <c r="A102" s="38" t="s">
        <v>283</v>
      </c>
      <c r="B102" s="39" t="s">
        <v>701</v>
      </c>
      <c r="C102" s="48" t="s">
        <v>280</v>
      </c>
      <c r="D102" s="24" t="s">
        <v>65</v>
      </c>
      <c r="E102" s="74">
        <v>232</v>
      </c>
      <c r="F102" s="75"/>
      <c r="G102" s="72"/>
      <c r="H102" s="49">
        <f t="shared" si="7"/>
        <v>0</v>
      </c>
      <c r="I102" s="72"/>
      <c r="J102" s="72"/>
      <c r="K102" s="50">
        <f t="shared" si="8"/>
        <v>0</v>
      </c>
      <c r="L102" s="51">
        <f t="shared" si="9"/>
        <v>0</v>
      </c>
      <c r="M102" s="49">
        <f t="shared" si="10"/>
        <v>0</v>
      </c>
      <c r="N102" s="49">
        <f t="shared" si="11"/>
        <v>0</v>
      </c>
      <c r="O102" s="49">
        <f t="shared" si="12"/>
        <v>0</v>
      </c>
      <c r="P102" s="50">
        <f t="shared" si="13"/>
        <v>0</v>
      </c>
    </row>
    <row r="103" spans="1:16" x14ac:dyDescent="0.2">
      <c r="A103" s="38" t="s">
        <v>284</v>
      </c>
      <c r="B103" s="39" t="s">
        <v>701</v>
      </c>
      <c r="C103" s="48" t="s">
        <v>281</v>
      </c>
      <c r="D103" s="24" t="s">
        <v>65</v>
      </c>
      <c r="E103" s="74">
        <v>243.6</v>
      </c>
      <c r="F103" s="75"/>
      <c r="G103" s="72"/>
      <c r="H103" s="49">
        <f t="shared" si="7"/>
        <v>0</v>
      </c>
      <c r="I103" s="72"/>
      <c r="J103" s="72"/>
      <c r="K103" s="50">
        <f t="shared" si="8"/>
        <v>0</v>
      </c>
      <c r="L103" s="51">
        <f t="shared" si="9"/>
        <v>0</v>
      </c>
      <c r="M103" s="49">
        <f t="shared" si="10"/>
        <v>0</v>
      </c>
      <c r="N103" s="49">
        <f t="shared" si="11"/>
        <v>0</v>
      </c>
      <c r="O103" s="49">
        <f t="shared" si="12"/>
        <v>0</v>
      </c>
      <c r="P103" s="50">
        <f t="shared" si="13"/>
        <v>0</v>
      </c>
    </row>
    <row r="104" spans="1:16" x14ac:dyDescent="0.2">
      <c r="A104" s="38" t="s">
        <v>285</v>
      </c>
      <c r="B104" s="39" t="s">
        <v>701</v>
      </c>
      <c r="C104" s="48" t="s">
        <v>263</v>
      </c>
      <c r="D104" s="24" t="s">
        <v>88</v>
      </c>
      <c r="E104" s="74">
        <v>696</v>
      </c>
      <c r="F104" s="75"/>
      <c r="G104" s="72"/>
      <c r="H104" s="49">
        <f t="shared" si="7"/>
        <v>0</v>
      </c>
      <c r="I104" s="72"/>
      <c r="J104" s="72"/>
      <c r="K104" s="50">
        <f t="shared" si="8"/>
        <v>0</v>
      </c>
      <c r="L104" s="51">
        <f t="shared" si="9"/>
        <v>0</v>
      </c>
      <c r="M104" s="49">
        <f t="shared" si="10"/>
        <v>0</v>
      </c>
      <c r="N104" s="49">
        <f t="shared" si="11"/>
        <v>0</v>
      </c>
      <c r="O104" s="49">
        <f t="shared" si="12"/>
        <v>0</v>
      </c>
      <c r="P104" s="50">
        <f t="shared" si="13"/>
        <v>0</v>
      </c>
    </row>
    <row r="105" spans="1:16" x14ac:dyDescent="0.2">
      <c r="A105" s="38" t="s">
        <v>286</v>
      </c>
      <c r="B105" s="39" t="s">
        <v>701</v>
      </c>
      <c r="C105" s="48" t="s">
        <v>225</v>
      </c>
      <c r="D105" s="24" t="s">
        <v>65</v>
      </c>
      <c r="E105" s="74">
        <v>232</v>
      </c>
      <c r="F105" s="75"/>
      <c r="G105" s="72"/>
      <c r="H105" s="49">
        <f t="shared" si="7"/>
        <v>0</v>
      </c>
      <c r="I105" s="72"/>
      <c r="J105" s="72"/>
      <c r="K105" s="50">
        <f t="shared" si="8"/>
        <v>0</v>
      </c>
      <c r="L105" s="51">
        <f t="shared" si="9"/>
        <v>0</v>
      </c>
      <c r="M105" s="49">
        <f t="shared" si="10"/>
        <v>0</v>
      </c>
      <c r="N105" s="49">
        <f t="shared" si="11"/>
        <v>0</v>
      </c>
      <c r="O105" s="49">
        <f t="shared" si="12"/>
        <v>0</v>
      </c>
      <c r="P105" s="50">
        <f t="shared" si="13"/>
        <v>0</v>
      </c>
    </row>
    <row r="106" spans="1:16" x14ac:dyDescent="0.2">
      <c r="A106" s="38" t="s">
        <v>287</v>
      </c>
      <c r="B106" s="39" t="s">
        <v>701</v>
      </c>
      <c r="C106" s="48" t="s">
        <v>226</v>
      </c>
      <c r="D106" s="24" t="s">
        <v>65</v>
      </c>
      <c r="E106" s="74">
        <v>243.6</v>
      </c>
      <c r="F106" s="75"/>
      <c r="G106" s="72"/>
      <c r="H106" s="49">
        <f t="shared" si="7"/>
        <v>0</v>
      </c>
      <c r="I106" s="72"/>
      <c r="J106" s="72"/>
      <c r="K106" s="50">
        <f t="shared" si="8"/>
        <v>0</v>
      </c>
      <c r="L106" s="51">
        <f t="shared" si="9"/>
        <v>0</v>
      </c>
      <c r="M106" s="49">
        <f t="shared" si="10"/>
        <v>0</v>
      </c>
      <c r="N106" s="49">
        <f t="shared" si="11"/>
        <v>0</v>
      </c>
      <c r="O106" s="49">
        <f t="shared" si="12"/>
        <v>0</v>
      </c>
      <c r="P106" s="50">
        <f t="shared" si="13"/>
        <v>0</v>
      </c>
    </row>
    <row r="107" spans="1:16" x14ac:dyDescent="0.2">
      <c r="A107" s="38" t="s">
        <v>288</v>
      </c>
      <c r="B107" s="39" t="s">
        <v>701</v>
      </c>
      <c r="C107" s="48" t="s">
        <v>227</v>
      </c>
      <c r="D107" s="24" t="s">
        <v>65</v>
      </c>
      <c r="E107" s="74">
        <v>236.7</v>
      </c>
      <c r="F107" s="75"/>
      <c r="G107" s="72"/>
      <c r="H107" s="49">
        <f t="shared" si="7"/>
        <v>0</v>
      </c>
      <c r="I107" s="72"/>
      <c r="J107" s="72"/>
      <c r="K107" s="50">
        <f t="shared" si="8"/>
        <v>0</v>
      </c>
      <c r="L107" s="51">
        <f t="shared" si="9"/>
        <v>0</v>
      </c>
      <c r="M107" s="49">
        <f t="shared" si="10"/>
        <v>0</v>
      </c>
      <c r="N107" s="49">
        <f t="shared" si="11"/>
        <v>0</v>
      </c>
      <c r="O107" s="49">
        <f t="shared" si="12"/>
        <v>0</v>
      </c>
      <c r="P107" s="50">
        <f t="shared" si="13"/>
        <v>0</v>
      </c>
    </row>
    <row r="108" spans="1:16" x14ac:dyDescent="0.2">
      <c r="A108" s="38" t="s">
        <v>289</v>
      </c>
      <c r="B108" s="39" t="s">
        <v>701</v>
      </c>
      <c r="C108" s="48" t="s">
        <v>264</v>
      </c>
      <c r="D108" s="24" t="s">
        <v>74</v>
      </c>
      <c r="E108" s="74">
        <v>124</v>
      </c>
      <c r="F108" s="75"/>
      <c r="G108" s="72"/>
      <c r="H108" s="49">
        <f t="shared" si="7"/>
        <v>0</v>
      </c>
      <c r="I108" s="72"/>
      <c r="J108" s="72"/>
      <c r="K108" s="50">
        <f t="shared" si="8"/>
        <v>0</v>
      </c>
      <c r="L108" s="51">
        <f t="shared" si="9"/>
        <v>0</v>
      </c>
      <c r="M108" s="49">
        <f t="shared" si="10"/>
        <v>0</v>
      </c>
      <c r="N108" s="49">
        <f t="shared" si="11"/>
        <v>0</v>
      </c>
      <c r="O108" s="49">
        <f t="shared" si="12"/>
        <v>0</v>
      </c>
      <c r="P108" s="50">
        <f t="shared" si="13"/>
        <v>0</v>
      </c>
    </row>
    <row r="109" spans="1:16" x14ac:dyDescent="0.2">
      <c r="A109" s="38" t="s">
        <v>290</v>
      </c>
      <c r="B109" s="39" t="s">
        <v>701</v>
      </c>
      <c r="C109" s="48" t="s">
        <v>228</v>
      </c>
      <c r="D109" s="24" t="s">
        <v>74</v>
      </c>
      <c r="E109" s="74">
        <v>124</v>
      </c>
      <c r="F109" s="75"/>
      <c r="G109" s="72"/>
      <c r="H109" s="49">
        <f t="shared" si="7"/>
        <v>0</v>
      </c>
      <c r="I109" s="72"/>
      <c r="J109" s="72"/>
      <c r="K109" s="50">
        <f t="shared" si="8"/>
        <v>0</v>
      </c>
      <c r="L109" s="51">
        <f t="shared" si="9"/>
        <v>0</v>
      </c>
      <c r="M109" s="49">
        <f t="shared" si="10"/>
        <v>0</v>
      </c>
      <c r="N109" s="49">
        <f t="shared" si="11"/>
        <v>0</v>
      </c>
      <c r="O109" s="49">
        <f t="shared" si="12"/>
        <v>0</v>
      </c>
      <c r="P109" s="50">
        <f t="shared" si="13"/>
        <v>0</v>
      </c>
    </row>
    <row r="110" spans="1:16" ht="12" thickBot="1" x14ac:dyDescent="0.25">
      <c r="A110" s="38" t="s">
        <v>291</v>
      </c>
      <c r="B110" s="39" t="s">
        <v>701</v>
      </c>
      <c r="C110" s="48" t="s">
        <v>292</v>
      </c>
      <c r="D110" s="24" t="s">
        <v>59</v>
      </c>
      <c r="E110" s="74">
        <v>1</v>
      </c>
      <c r="F110" s="75"/>
      <c r="G110" s="72"/>
      <c r="H110" s="49">
        <f t="shared" si="7"/>
        <v>0</v>
      </c>
      <c r="I110" s="72"/>
      <c r="J110" s="72"/>
      <c r="K110" s="50">
        <f t="shared" si="8"/>
        <v>0</v>
      </c>
      <c r="L110" s="51">
        <f t="shared" si="9"/>
        <v>0</v>
      </c>
      <c r="M110" s="49">
        <f t="shared" si="10"/>
        <v>0</v>
      </c>
      <c r="N110" s="49">
        <f t="shared" si="11"/>
        <v>0</v>
      </c>
      <c r="O110" s="49">
        <f t="shared" si="12"/>
        <v>0</v>
      </c>
      <c r="P110" s="50">
        <f t="shared" si="13"/>
        <v>0</v>
      </c>
    </row>
    <row r="111" spans="1:16" ht="12" thickBot="1" x14ac:dyDescent="0.25">
      <c r="A111" s="283" t="s">
        <v>702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5"/>
      <c r="L111" s="76">
        <f>SUM(L15:L110)</f>
        <v>0</v>
      </c>
      <c r="M111" s="77">
        <f>SUM(M15:M110)</f>
        <v>0</v>
      </c>
      <c r="N111" s="77">
        <f>SUM(N15:N110)</f>
        <v>0</v>
      </c>
      <c r="O111" s="77">
        <f>SUM(O15:O110)</f>
        <v>0</v>
      </c>
      <c r="P111" s="78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82" t="str">
        <f>'Kops a'!C39:H39</f>
        <v>Vasilijs Ivanovs</v>
      </c>
      <c r="D114" s="282"/>
      <c r="E114" s="282"/>
      <c r="F114" s="282"/>
      <c r="G114" s="282"/>
      <c r="H114" s="282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15" t="s">
        <v>15</v>
      </c>
      <c r="D115" s="215"/>
      <c r="E115" s="215"/>
      <c r="F115" s="215"/>
      <c r="G115" s="215"/>
      <c r="H115" s="215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6" t="str">
        <f>'Kops a'!A42</f>
        <v>Tāme sastādīta 2024. gada 26. augusta</v>
      </c>
      <c r="B117" s="52"/>
      <c r="C117" s="52"/>
      <c r="D117" s="5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37</v>
      </c>
      <c r="B119" s="17"/>
      <c r="C119" s="282" t="str">
        <f>'Kops a'!C44:H44</f>
        <v>Vasilijs Ivanovs</v>
      </c>
      <c r="D119" s="282"/>
      <c r="E119" s="282"/>
      <c r="F119" s="282"/>
      <c r="G119" s="282"/>
      <c r="H119" s="282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15" t="s">
        <v>15</v>
      </c>
      <c r="D120" s="215"/>
      <c r="E120" s="215"/>
      <c r="F120" s="215"/>
      <c r="G120" s="215"/>
      <c r="H120" s="215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6" t="s">
        <v>54</v>
      </c>
      <c r="B122" s="52"/>
      <c r="C122" s="100" t="str">
        <f>'Kops a'!C47</f>
        <v>4-01907</v>
      </c>
      <c r="D122" s="52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71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70" priority="1" operator="equal">
      <formula>0</formula>
    </cfRule>
  </conditionalFormatting>
  <conditionalFormatting sqref="A111:K111">
    <cfRule type="containsText" dxfId="169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68" priority="5" operator="equal">
      <formula>0</formula>
    </cfRule>
  </conditionalFormatting>
  <conditionalFormatting sqref="C114:H114">
    <cfRule type="cellIs" dxfId="167" priority="6" operator="equal">
      <formula>0</formula>
    </cfRule>
  </conditionalFormatting>
  <conditionalFormatting sqref="C119:H119">
    <cfRule type="cellIs" dxfId="166" priority="7" operator="equal">
      <formula>0</formula>
    </cfRule>
  </conditionalFormatting>
  <conditionalFormatting sqref="C2:I2">
    <cfRule type="cellIs" dxfId="165" priority="26" operator="equal">
      <formula>0</formula>
    </cfRule>
  </conditionalFormatting>
  <conditionalFormatting sqref="C4:I4">
    <cfRule type="cellIs" dxfId="164" priority="18" operator="equal">
      <formula>0</formula>
    </cfRule>
  </conditionalFormatting>
  <conditionalFormatting sqref="D1">
    <cfRule type="cellIs" dxfId="163" priority="4" operator="equal">
      <formula>0</formula>
    </cfRule>
  </conditionalFormatting>
  <conditionalFormatting sqref="D5:L8">
    <cfRule type="cellIs" dxfId="162" priority="14" operator="equal">
      <formula>0</formula>
    </cfRule>
  </conditionalFormatting>
  <conditionalFormatting sqref="I15:J110">
    <cfRule type="cellIs" dxfId="161" priority="11" operator="equal">
      <formula>0</formula>
    </cfRule>
  </conditionalFormatting>
  <conditionalFormatting sqref="L111:P111">
    <cfRule type="cellIs" dxfId="160" priority="19" operator="equal">
      <formula>0</formula>
    </cfRule>
  </conditionalFormatting>
  <conditionalFormatting sqref="N9:O9 H15:H110 K15:P110">
    <cfRule type="cellIs" dxfId="159" priority="29" operator="equal">
      <formula>0</formula>
    </cfRule>
  </conditionalFormatting>
  <conditionalFormatting sqref="O10:P10">
    <cfRule type="cellIs" dxfId="158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P108"/>
  <sheetViews>
    <sheetView tabSelected="1" topLeftCell="A19" zoomScaleNormal="100" workbookViewId="0">
      <selection activeCell="E50" sqref="E5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477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891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P96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A102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317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369</v>
      </c>
      <c r="D16" s="24" t="s">
        <v>68</v>
      </c>
      <c r="E16" s="74">
        <v>14.22</v>
      </c>
      <c r="F16" s="75"/>
      <c r="G16" s="72"/>
      <c r="H16" s="49">
        <f t="shared" ref="H16:H82" si="0">ROUND(F16*G16,2)</f>
        <v>0</v>
      </c>
      <c r="I16" s="72"/>
      <c r="J16" s="72"/>
      <c r="K16" s="50">
        <f t="shared" ref="K16:K82" si="1">SUM(H16:J16)</f>
        <v>0</v>
      </c>
      <c r="L16" s="51">
        <f t="shared" ref="L16:L82" si="2">ROUND(E16*F16,2)</f>
        <v>0</v>
      </c>
      <c r="M16" s="49">
        <f t="shared" ref="M16:M82" si="3">ROUND(H16*E16,2)</f>
        <v>0</v>
      </c>
      <c r="N16" s="49">
        <f t="shared" ref="N16:N82" si="4">ROUND(I16*E16,2)</f>
        <v>0</v>
      </c>
      <c r="O16" s="49">
        <f t="shared" ref="O16:O82" si="5">ROUND(J16*E16,2)</f>
        <v>0</v>
      </c>
      <c r="P16" s="50">
        <f t="shared" ref="P16:P82" si="6">SUM(M16:O16)</f>
        <v>0</v>
      </c>
    </row>
    <row r="17" spans="1:16" x14ac:dyDescent="0.2">
      <c r="A17" s="38" t="s">
        <v>109</v>
      </c>
      <c r="B17" s="39"/>
      <c r="C17" s="48" t="s">
        <v>318</v>
      </c>
      <c r="D17" s="24" t="s">
        <v>65</v>
      </c>
      <c r="E17" s="74">
        <v>42.2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308</v>
      </c>
      <c r="D18" s="24" t="s">
        <v>68</v>
      </c>
      <c r="E18" s="74">
        <v>0.2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263</v>
      </c>
      <c r="D19" s="24" t="s">
        <v>88</v>
      </c>
      <c r="E19" s="74">
        <v>164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198</v>
      </c>
      <c r="D20" s="24" t="s">
        <v>112</v>
      </c>
      <c r="E20" s="74">
        <v>1817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323</v>
      </c>
      <c r="D21" s="24" t="s">
        <v>68</v>
      </c>
      <c r="E21" s="74">
        <v>14.22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212</v>
      </c>
      <c r="D22" s="24" t="s">
        <v>88</v>
      </c>
      <c r="E22" s="74">
        <v>164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319</v>
      </c>
      <c r="D23" s="24" t="s">
        <v>74</v>
      </c>
      <c r="E23" s="74">
        <v>103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124</v>
      </c>
      <c r="B24" s="39" t="s">
        <v>701</v>
      </c>
      <c r="C24" s="48" t="s">
        <v>320</v>
      </c>
      <c r="D24" s="24" t="s">
        <v>68</v>
      </c>
      <c r="E24" s="74">
        <v>4.3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820</v>
      </c>
      <c r="D25" s="24" t="s">
        <v>190</v>
      </c>
      <c r="E25" s="74">
        <v>16.5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185</v>
      </c>
      <c r="D26" s="24" t="s">
        <v>59</v>
      </c>
      <c r="E26" s="74">
        <v>1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321</v>
      </c>
      <c r="D27" s="24" t="s">
        <v>65</v>
      </c>
      <c r="E27" s="74">
        <v>34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customHeight="1" x14ac:dyDescent="0.2">
      <c r="A28" s="38" t="s">
        <v>128</v>
      </c>
      <c r="B28" s="39" t="s">
        <v>701</v>
      </c>
      <c r="C28" s="48" t="s">
        <v>322</v>
      </c>
      <c r="D28" s="24" t="s">
        <v>68</v>
      </c>
      <c r="E28" s="74">
        <v>34.799999999999997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129</v>
      </c>
      <c r="B29" s="39" t="s">
        <v>701</v>
      </c>
      <c r="C29" s="48" t="s">
        <v>324</v>
      </c>
      <c r="D29" s="24" t="s">
        <v>68</v>
      </c>
      <c r="E29" s="74">
        <v>15.55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325</v>
      </c>
      <c r="D30" s="24" t="s">
        <v>68</v>
      </c>
      <c r="E30" s="74">
        <v>3.56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326</v>
      </c>
      <c r="D31" s="24" t="s">
        <v>68</v>
      </c>
      <c r="E31" s="74">
        <v>2.09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327</v>
      </c>
      <c r="D32" s="24" t="s">
        <v>68</v>
      </c>
      <c r="E32" s="74">
        <v>0.31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328</v>
      </c>
      <c r="D33" s="24" t="s">
        <v>68</v>
      </c>
      <c r="E33" s="74">
        <v>0.2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48" t="s">
        <v>329</v>
      </c>
      <c r="D34" s="24" t="s">
        <v>68</v>
      </c>
      <c r="E34" s="74">
        <v>0.25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370</v>
      </c>
      <c r="D35" s="24" t="s">
        <v>68</v>
      </c>
      <c r="E35" s="74">
        <v>1.1599999999999999</v>
      </c>
      <c r="F35" s="75"/>
      <c r="G35" s="72"/>
      <c r="H35" s="49"/>
      <c r="I35" s="72"/>
      <c r="J35" s="72"/>
      <c r="K35" s="50">
        <f t="shared" si="1"/>
        <v>0</v>
      </c>
      <c r="L35" s="51">
        <f t="shared" si="2"/>
        <v>0</v>
      </c>
      <c r="M35" s="49"/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327</v>
      </c>
      <c r="D36" s="24" t="s">
        <v>68</v>
      </c>
      <c r="E36" s="74">
        <v>3.36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/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330</v>
      </c>
      <c r="D37" s="24" t="s">
        <v>68</v>
      </c>
      <c r="E37" s="74">
        <v>0.36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331</v>
      </c>
      <c r="D38" s="24" t="s">
        <v>68</v>
      </c>
      <c r="E38" s="74">
        <v>7.76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185</v>
      </c>
      <c r="D39" s="24" t="s">
        <v>59</v>
      </c>
      <c r="E39" s="74">
        <v>1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769</v>
      </c>
      <c r="D40" s="24" t="s">
        <v>190</v>
      </c>
      <c r="E40" s="74">
        <v>152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180" t="s">
        <v>149</v>
      </c>
      <c r="B41" s="39" t="s">
        <v>701</v>
      </c>
      <c r="C41" s="48" t="s">
        <v>372</v>
      </c>
      <c r="D41" s="24" t="s">
        <v>65</v>
      </c>
      <c r="E41" s="188">
        <v>665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180" t="s">
        <v>150</v>
      </c>
      <c r="B42" s="39" t="s">
        <v>701</v>
      </c>
      <c r="C42" s="48" t="s">
        <v>371</v>
      </c>
      <c r="D42" s="24" t="s">
        <v>68</v>
      </c>
      <c r="E42" s="188">
        <v>6.65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180" t="s">
        <v>151</v>
      </c>
      <c r="B43" s="39" t="s">
        <v>701</v>
      </c>
      <c r="C43" s="48" t="s">
        <v>770</v>
      </c>
      <c r="D43" s="24" t="s">
        <v>190</v>
      </c>
      <c r="E43" s="188">
        <v>20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180" t="s">
        <v>152</v>
      </c>
      <c r="B44" s="39" t="s">
        <v>701</v>
      </c>
      <c r="C44" s="48" t="s">
        <v>263</v>
      </c>
      <c r="D44" s="24" t="s">
        <v>88</v>
      </c>
      <c r="E44" s="188">
        <v>3700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332</v>
      </c>
      <c r="D45" s="24" t="s">
        <v>65</v>
      </c>
      <c r="E45" s="74">
        <v>665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180" t="s">
        <v>154</v>
      </c>
      <c r="B46" s="39" t="s">
        <v>701</v>
      </c>
      <c r="C46" s="48" t="s">
        <v>373</v>
      </c>
      <c r="D46" s="24" t="s">
        <v>65</v>
      </c>
      <c r="E46" s="188">
        <v>800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263</v>
      </c>
      <c r="D47" s="24" t="s">
        <v>88</v>
      </c>
      <c r="E47" s="74">
        <v>3900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821</v>
      </c>
      <c r="D48" s="24" t="s">
        <v>74</v>
      </c>
      <c r="E48" s="74">
        <v>150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180" t="s">
        <v>160</v>
      </c>
      <c r="B49" s="39" t="s">
        <v>701</v>
      </c>
      <c r="C49" s="48" t="s">
        <v>376</v>
      </c>
      <c r="D49" s="24" t="s">
        <v>65</v>
      </c>
      <c r="E49" s="188">
        <v>800</v>
      </c>
      <c r="F49" s="75"/>
      <c r="G49" s="72"/>
      <c r="H49" s="49"/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180" t="s">
        <v>161</v>
      </c>
      <c r="B50" s="39" t="s">
        <v>701</v>
      </c>
      <c r="C50" s="289" t="s">
        <v>949</v>
      </c>
      <c r="D50" s="24" t="s">
        <v>68</v>
      </c>
      <c r="E50" s="188">
        <v>1.3</v>
      </c>
      <c r="F50" s="75"/>
      <c r="G50" s="72"/>
      <c r="H50" s="49"/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164</v>
      </c>
      <c r="B51" s="39" t="s">
        <v>701</v>
      </c>
      <c r="C51" s="48" t="s">
        <v>389</v>
      </c>
      <c r="D51" s="24" t="s">
        <v>74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374</v>
      </c>
      <c r="D52" s="24" t="s">
        <v>74</v>
      </c>
      <c r="E52" s="74">
        <v>70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167</v>
      </c>
      <c r="B53" s="39" t="s">
        <v>701</v>
      </c>
      <c r="C53" s="48" t="s">
        <v>375</v>
      </c>
      <c r="D53" s="24" t="s">
        <v>74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170</v>
      </c>
      <c r="B54" s="39" t="s">
        <v>701</v>
      </c>
      <c r="C54" s="48" t="s">
        <v>263</v>
      </c>
      <c r="D54" s="24" t="s">
        <v>88</v>
      </c>
      <c r="E54" s="74">
        <v>70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172</v>
      </c>
      <c r="B55" s="39" t="s">
        <v>701</v>
      </c>
      <c r="C55" s="48" t="s">
        <v>377</v>
      </c>
      <c r="D55" s="24" t="s">
        <v>59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174</v>
      </c>
      <c r="B56" s="39" t="s">
        <v>701</v>
      </c>
      <c r="C56" s="48" t="s">
        <v>378</v>
      </c>
      <c r="D56" s="24" t="s">
        <v>59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379</v>
      </c>
      <c r="D57" s="24" t="s">
        <v>59</v>
      </c>
      <c r="E57" s="74">
        <v>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178</v>
      </c>
      <c r="B58" s="39" t="s">
        <v>701</v>
      </c>
      <c r="C58" s="48" t="s">
        <v>822</v>
      </c>
      <c r="D58" s="24" t="s">
        <v>74</v>
      </c>
      <c r="E58" s="74">
        <v>16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381</v>
      </c>
      <c r="D59" s="24" t="s">
        <v>59</v>
      </c>
      <c r="E59" s="74">
        <v>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380</v>
      </c>
      <c r="B60" s="39" t="s">
        <v>701</v>
      </c>
      <c r="C60" s="48" t="s">
        <v>822</v>
      </c>
      <c r="D60" s="24" t="s">
        <v>74</v>
      </c>
      <c r="E60" s="74">
        <v>3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382</v>
      </c>
      <c r="B61" s="39" t="s">
        <v>701</v>
      </c>
      <c r="C61" s="48" t="s">
        <v>383</v>
      </c>
      <c r="D61" s="24" t="s">
        <v>74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384</v>
      </c>
      <c r="B62" s="39" t="s">
        <v>701</v>
      </c>
      <c r="C62" s="48" t="s">
        <v>385</v>
      </c>
      <c r="D62" s="24" t="s">
        <v>74</v>
      </c>
      <c r="E62" s="74">
        <v>16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386</v>
      </c>
      <c r="B63" s="39" t="s">
        <v>701</v>
      </c>
      <c r="C63" s="48" t="s">
        <v>263</v>
      </c>
      <c r="D63" s="24" t="s">
        <v>88</v>
      </c>
      <c r="E63" s="74">
        <v>96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ht="22.5" x14ac:dyDescent="0.2">
      <c r="A64" s="38" t="s">
        <v>387</v>
      </c>
      <c r="B64" s="39" t="s">
        <v>701</v>
      </c>
      <c r="C64" s="48" t="s">
        <v>403</v>
      </c>
      <c r="D64" s="24" t="s">
        <v>65</v>
      </c>
      <c r="E64" s="74">
        <v>59.85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404</v>
      </c>
      <c r="B65" s="39" t="s">
        <v>701</v>
      </c>
      <c r="C65" s="48" t="s">
        <v>388</v>
      </c>
      <c r="D65" s="24" t="s">
        <v>68</v>
      </c>
      <c r="E65" s="74">
        <v>0.99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405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406</v>
      </c>
      <c r="B67" s="39" t="s">
        <v>701</v>
      </c>
      <c r="C67" s="48" t="s">
        <v>823</v>
      </c>
      <c r="D67" s="24" t="s">
        <v>65</v>
      </c>
      <c r="E67" s="74">
        <v>62.9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407</v>
      </c>
      <c r="B68" s="39" t="s">
        <v>701</v>
      </c>
      <c r="C68" s="48" t="s">
        <v>263</v>
      </c>
      <c r="D68" s="24" t="s">
        <v>88</v>
      </c>
      <c r="E68" s="74">
        <v>240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ht="22.5" x14ac:dyDescent="0.2">
      <c r="A69" s="38" t="s">
        <v>408</v>
      </c>
      <c r="B69" s="39" t="s">
        <v>701</v>
      </c>
      <c r="C69" s="48" t="s">
        <v>390</v>
      </c>
      <c r="D69" s="24" t="s">
        <v>65</v>
      </c>
      <c r="E69" s="74">
        <v>403.1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409</v>
      </c>
      <c r="B70" s="39" t="s">
        <v>701</v>
      </c>
      <c r="C70" s="48" t="s">
        <v>391</v>
      </c>
      <c r="D70" s="24" t="s">
        <v>65</v>
      </c>
      <c r="E70" s="74">
        <v>463.6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9.5" customHeight="1" x14ac:dyDescent="0.2">
      <c r="A71" s="38" t="s">
        <v>410</v>
      </c>
      <c r="B71" s="39" t="s">
        <v>701</v>
      </c>
      <c r="C71" s="48" t="s">
        <v>848</v>
      </c>
      <c r="D71" s="24" t="s">
        <v>65</v>
      </c>
      <c r="E71" s="74">
        <v>415.2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21" customHeight="1" x14ac:dyDescent="0.2">
      <c r="A72" s="180" t="s">
        <v>411</v>
      </c>
      <c r="B72" s="39" t="s">
        <v>701</v>
      </c>
      <c r="C72" s="48" t="s">
        <v>849</v>
      </c>
      <c r="D72" s="24" t="s">
        <v>112</v>
      </c>
      <c r="E72" s="188">
        <v>5670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ht="22.5" x14ac:dyDescent="0.2">
      <c r="A73" s="38" t="s">
        <v>412</v>
      </c>
      <c r="B73" s="39" t="s">
        <v>701</v>
      </c>
      <c r="C73" s="48" t="s">
        <v>392</v>
      </c>
      <c r="D73" s="24" t="s">
        <v>65</v>
      </c>
      <c r="E73" s="74">
        <v>463.6</v>
      </c>
      <c r="F73" s="75"/>
      <c r="G73" s="72"/>
      <c r="H73" s="49">
        <f t="shared" si="0"/>
        <v>0</v>
      </c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ht="22.5" x14ac:dyDescent="0.2">
      <c r="A74" s="38" t="s">
        <v>411</v>
      </c>
      <c r="B74" s="39" t="s">
        <v>701</v>
      </c>
      <c r="C74" s="48" t="s">
        <v>393</v>
      </c>
      <c r="D74" s="24" t="s">
        <v>65</v>
      </c>
      <c r="E74" s="74">
        <v>42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 t="s">
        <v>412</v>
      </c>
      <c r="B75" s="39" t="s">
        <v>701</v>
      </c>
      <c r="C75" s="48" t="s">
        <v>394</v>
      </c>
      <c r="D75" s="24" t="s">
        <v>68</v>
      </c>
      <c r="E75" s="74">
        <v>1.3</v>
      </c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x14ac:dyDescent="0.2">
      <c r="A76" s="38" t="s">
        <v>413</v>
      </c>
      <c r="B76" s="39" t="s">
        <v>701</v>
      </c>
      <c r="C76" s="48" t="s">
        <v>770</v>
      </c>
      <c r="D76" s="24" t="s">
        <v>190</v>
      </c>
      <c r="E76" s="74">
        <v>8.4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38" t="s">
        <v>414</v>
      </c>
      <c r="B77" s="39" t="s">
        <v>701</v>
      </c>
      <c r="C77" s="48" t="s">
        <v>263</v>
      </c>
      <c r="D77" s="24" t="s">
        <v>88</v>
      </c>
      <c r="E77" s="74">
        <v>126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ht="33.75" x14ac:dyDescent="0.2">
      <c r="A78" s="38" t="s">
        <v>415</v>
      </c>
      <c r="B78" s="39" t="s">
        <v>701</v>
      </c>
      <c r="C78" s="48" t="s">
        <v>824</v>
      </c>
      <c r="D78" s="24" t="s">
        <v>65</v>
      </c>
      <c r="E78" s="74">
        <v>495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416</v>
      </c>
      <c r="B79" s="39" t="s">
        <v>701</v>
      </c>
      <c r="C79" s="48" t="s">
        <v>825</v>
      </c>
      <c r="D79" s="24" t="s">
        <v>190</v>
      </c>
      <c r="E79" s="74">
        <v>15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417</v>
      </c>
      <c r="B80" s="39" t="s">
        <v>701</v>
      </c>
      <c r="C80" s="48" t="s">
        <v>395</v>
      </c>
      <c r="D80" s="24" t="s">
        <v>74</v>
      </c>
      <c r="E80" s="74">
        <v>110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6" x14ac:dyDescent="0.2">
      <c r="A81" s="38" t="s">
        <v>420</v>
      </c>
      <c r="B81" s="39" t="s">
        <v>701</v>
      </c>
      <c r="C81" s="48" t="s">
        <v>400</v>
      </c>
      <c r="D81" s="24" t="s">
        <v>74</v>
      </c>
      <c r="E81" s="74">
        <v>110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6" x14ac:dyDescent="0.2">
      <c r="A82" s="38" t="s">
        <v>421</v>
      </c>
      <c r="B82" s="39" t="s">
        <v>701</v>
      </c>
      <c r="C82" s="48" t="s">
        <v>263</v>
      </c>
      <c r="D82" s="24" t="s">
        <v>88</v>
      </c>
      <c r="E82" s="74">
        <v>220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6" x14ac:dyDescent="0.2">
      <c r="A83" s="38" t="s">
        <v>422</v>
      </c>
      <c r="B83" s="39" t="s">
        <v>701</v>
      </c>
      <c r="C83" s="48" t="s">
        <v>185</v>
      </c>
      <c r="D83" s="24" t="s">
        <v>59</v>
      </c>
      <c r="E83" s="74">
        <v>1</v>
      </c>
      <c r="F83" s="75"/>
      <c r="G83" s="72"/>
      <c r="H83" s="49">
        <f t="shared" ref="H83:H95" si="7">ROUND(F83*G83,2)</f>
        <v>0</v>
      </c>
      <c r="I83" s="72"/>
      <c r="J83" s="72"/>
      <c r="K83" s="50">
        <f t="shared" ref="K83:K95" si="8">SUM(H83:J83)</f>
        <v>0</v>
      </c>
      <c r="L83" s="51">
        <f t="shared" ref="L83:L95" si="9">ROUND(E83*F83,2)</f>
        <v>0</v>
      </c>
      <c r="M83" s="49">
        <f t="shared" ref="M83:M95" si="10">ROUND(H83*E83,2)</f>
        <v>0</v>
      </c>
      <c r="N83" s="49">
        <f t="shared" ref="N83:N95" si="11">ROUND(I83*E83,2)</f>
        <v>0</v>
      </c>
      <c r="O83" s="49">
        <f t="shared" ref="O83:O95" si="12">ROUND(J83*E83,2)</f>
        <v>0</v>
      </c>
      <c r="P83" s="50">
        <f t="shared" ref="P83:P95" si="13">SUM(M83:O83)</f>
        <v>0</v>
      </c>
    </row>
    <row r="84" spans="1:16" ht="22.5" x14ac:dyDescent="0.2">
      <c r="A84" s="38" t="s">
        <v>423</v>
      </c>
      <c r="B84" s="39" t="s">
        <v>701</v>
      </c>
      <c r="C84" s="48" t="s">
        <v>402</v>
      </c>
      <c r="D84" s="24" t="s">
        <v>74</v>
      </c>
      <c r="E84" s="74">
        <v>60</v>
      </c>
      <c r="F84" s="75"/>
      <c r="G84" s="72"/>
      <c r="H84" s="49">
        <f t="shared" si="7"/>
        <v>0</v>
      </c>
      <c r="I84" s="72"/>
      <c r="J84" s="72"/>
      <c r="K84" s="50">
        <f t="shared" si="8"/>
        <v>0</v>
      </c>
      <c r="L84" s="51">
        <f t="shared" si="9"/>
        <v>0</v>
      </c>
      <c r="M84" s="49">
        <f t="shared" si="10"/>
        <v>0</v>
      </c>
      <c r="N84" s="49">
        <f t="shared" si="11"/>
        <v>0</v>
      </c>
      <c r="O84" s="49">
        <f t="shared" si="12"/>
        <v>0</v>
      </c>
      <c r="P84" s="50">
        <f t="shared" si="13"/>
        <v>0</v>
      </c>
    </row>
    <row r="85" spans="1:16" x14ac:dyDescent="0.2">
      <c r="A85" s="38" t="s">
        <v>424</v>
      </c>
      <c r="B85" s="39" t="s">
        <v>701</v>
      </c>
      <c r="C85" s="48" t="s">
        <v>418</v>
      </c>
      <c r="D85" s="24" t="s">
        <v>74</v>
      </c>
      <c r="E85" s="74">
        <v>60</v>
      </c>
      <c r="F85" s="75"/>
      <c r="G85" s="72"/>
      <c r="H85" s="49">
        <f t="shared" si="7"/>
        <v>0</v>
      </c>
      <c r="I85" s="72"/>
      <c r="J85" s="72"/>
      <c r="K85" s="50">
        <f t="shared" si="8"/>
        <v>0</v>
      </c>
      <c r="L85" s="51">
        <f t="shared" si="9"/>
        <v>0</v>
      </c>
      <c r="M85" s="49">
        <f t="shared" si="10"/>
        <v>0</v>
      </c>
      <c r="N85" s="49">
        <f t="shared" si="11"/>
        <v>0</v>
      </c>
      <c r="O85" s="49">
        <f t="shared" si="12"/>
        <v>0</v>
      </c>
      <c r="P85" s="50">
        <f t="shared" si="13"/>
        <v>0</v>
      </c>
    </row>
    <row r="86" spans="1:16" x14ac:dyDescent="0.2">
      <c r="A86" s="38" t="s">
        <v>425</v>
      </c>
      <c r="B86" s="39" t="s">
        <v>701</v>
      </c>
      <c r="C86" s="48" t="s">
        <v>263</v>
      </c>
      <c r="D86" s="24" t="s">
        <v>88</v>
      </c>
      <c r="E86" s="74">
        <v>120</v>
      </c>
      <c r="F86" s="75"/>
      <c r="G86" s="72"/>
      <c r="H86" s="49">
        <f t="shared" si="7"/>
        <v>0</v>
      </c>
      <c r="I86" s="72"/>
      <c r="J86" s="72"/>
      <c r="K86" s="50">
        <f t="shared" si="8"/>
        <v>0</v>
      </c>
      <c r="L86" s="51">
        <f t="shared" si="9"/>
        <v>0</v>
      </c>
      <c r="M86" s="49">
        <f t="shared" si="10"/>
        <v>0</v>
      </c>
      <c r="N86" s="49">
        <f t="shared" si="11"/>
        <v>0</v>
      </c>
      <c r="O86" s="49">
        <f t="shared" si="12"/>
        <v>0</v>
      </c>
      <c r="P86" s="50">
        <f t="shared" si="13"/>
        <v>0</v>
      </c>
    </row>
    <row r="87" spans="1:16" x14ac:dyDescent="0.2">
      <c r="A87" s="38" t="s">
        <v>426</v>
      </c>
      <c r="B87" s="39" t="s">
        <v>701</v>
      </c>
      <c r="C87" s="48" t="s">
        <v>185</v>
      </c>
      <c r="D87" s="24" t="s">
        <v>59</v>
      </c>
      <c r="E87" s="74">
        <v>1</v>
      </c>
      <c r="F87" s="75"/>
      <c r="G87" s="72"/>
      <c r="H87" s="49">
        <f t="shared" si="7"/>
        <v>0</v>
      </c>
      <c r="I87" s="72"/>
      <c r="J87" s="72"/>
      <c r="K87" s="50">
        <f t="shared" si="8"/>
        <v>0</v>
      </c>
      <c r="L87" s="51">
        <f t="shared" si="9"/>
        <v>0</v>
      </c>
      <c r="M87" s="49">
        <f t="shared" si="10"/>
        <v>0</v>
      </c>
      <c r="N87" s="49">
        <f t="shared" si="11"/>
        <v>0</v>
      </c>
      <c r="O87" s="49">
        <f t="shared" si="12"/>
        <v>0</v>
      </c>
      <c r="P87" s="50">
        <f t="shared" si="13"/>
        <v>0</v>
      </c>
    </row>
    <row r="88" spans="1:16" ht="22.5" x14ac:dyDescent="0.2">
      <c r="A88" s="38" t="s">
        <v>427</v>
      </c>
      <c r="B88" s="39" t="s">
        <v>701</v>
      </c>
      <c r="C88" s="48" t="s">
        <v>396</v>
      </c>
      <c r="D88" s="24" t="s">
        <v>65</v>
      </c>
      <c r="E88" s="74">
        <v>36.5</v>
      </c>
      <c r="F88" s="75"/>
      <c r="G88" s="72"/>
      <c r="H88" s="49">
        <f t="shared" si="7"/>
        <v>0</v>
      </c>
      <c r="I88" s="72"/>
      <c r="J88" s="72"/>
      <c r="K88" s="50">
        <f t="shared" si="8"/>
        <v>0</v>
      </c>
      <c r="L88" s="51">
        <f t="shared" si="9"/>
        <v>0</v>
      </c>
      <c r="M88" s="49">
        <f t="shared" si="10"/>
        <v>0</v>
      </c>
      <c r="N88" s="49">
        <f t="shared" si="11"/>
        <v>0</v>
      </c>
      <c r="O88" s="49">
        <f t="shared" si="12"/>
        <v>0</v>
      </c>
      <c r="P88" s="50">
        <f t="shared" si="13"/>
        <v>0</v>
      </c>
    </row>
    <row r="89" spans="1:16" x14ac:dyDescent="0.2">
      <c r="A89" s="38" t="s">
        <v>428</v>
      </c>
      <c r="B89" s="39" t="s">
        <v>701</v>
      </c>
      <c r="C89" s="48" t="s">
        <v>397</v>
      </c>
      <c r="D89" s="24" t="s">
        <v>68</v>
      </c>
      <c r="E89" s="74">
        <v>0.65</v>
      </c>
      <c r="F89" s="75"/>
      <c r="G89" s="72"/>
      <c r="H89" s="49">
        <f t="shared" si="7"/>
        <v>0</v>
      </c>
      <c r="I89" s="72"/>
      <c r="J89" s="72"/>
      <c r="K89" s="50">
        <f t="shared" si="8"/>
        <v>0</v>
      </c>
      <c r="L89" s="51">
        <f t="shared" si="9"/>
        <v>0</v>
      </c>
      <c r="M89" s="49">
        <f t="shared" si="10"/>
        <v>0</v>
      </c>
      <c r="N89" s="49">
        <f t="shared" si="11"/>
        <v>0</v>
      </c>
      <c r="O89" s="49">
        <f t="shared" si="12"/>
        <v>0</v>
      </c>
      <c r="P89" s="50">
        <f t="shared" si="13"/>
        <v>0</v>
      </c>
    </row>
    <row r="90" spans="1:16" x14ac:dyDescent="0.2">
      <c r="A90" s="38" t="s">
        <v>429</v>
      </c>
      <c r="B90" s="39" t="s">
        <v>701</v>
      </c>
      <c r="C90" s="48" t="s">
        <v>820</v>
      </c>
      <c r="D90" s="24" t="s">
        <v>401</v>
      </c>
      <c r="E90" s="74">
        <v>12.6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6" x14ac:dyDescent="0.2">
      <c r="A91" s="38" t="s">
        <v>430</v>
      </c>
      <c r="B91" s="39" t="s">
        <v>701</v>
      </c>
      <c r="C91" s="48" t="s">
        <v>263</v>
      </c>
      <c r="D91" s="24" t="s">
        <v>88</v>
      </c>
      <c r="E91" s="74">
        <v>104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6" x14ac:dyDescent="0.2">
      <c r="A92" s="38" t="s">
        <v>431</v>
      </c>
      <c r="B92" s="39" t="s">
        <v>701</v>
      </c>
      <c r="C92" s="48" t="s">
        <v>398</v>
      </c>
      <c r="D92" s="24" t="s">
        <v>190</v>
      </c>
      <c r="E92" s="74">
        <v>7.5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6" x14ac:dyDescent="0.2">
      <c r="A93" s="38" t="s">
        <v>432</v>
      </c>
      <c r="B93" s="39" t="s">
        <v>701</v>
      </c>
      <c r="C93" s="48" t="s">
        <v>399</v>
      </c>
      <c r="D93" s="24" t="s">
        <v>65</v>
      </c>
      <c r="E93" s="74">
        <v>28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6" ht="22.5" x14ac:dyDescent="0.2">
      <c r="A94" s="38" t="s">
        <v>433</v>
      </c>
      <c r="B94" s="39" t="s">
        <v>701</v>
      </c>
      <c r="C94" s="48" t="s">
        <v>419</v>
      </c>
      <c r="D94" s="24" t="s">
        <v>59</v>
      </c>
      <c r="E94" s="74">
        <v>1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6" ht="12" thickBot="1" x14ac:dyDescent="0.25">
      <c r="A95" s="38" t="s">
        <v>463</v>
      </c>
      <c r="B95" s="39" t="s">
        <v>701</v>
      </c>
      <c r="C95" s="48" t="s">
        <v>464</v>
      </c>
      <c r="D95" s="24" t="s">
        <v>59</v>
      </c>
      <c r="E95" s="74">
        <v>1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6" ht="12" thickBot="1" x14ac:dyDescent="0.25">
      <c r="A96" s="283" t="s">
        <v>702</v>
      </c>
      <c r="B96" s="284"/>
      <c r="C96" s="284"/>
      <c r="D96" s="284"/>
      <c r="E96" s="284"/>
      <c r="F96" s="284"/>
      <c r="G96" s="284"/>
      <c r="H96" s="284"/>
      <c r="I96" s="284"/>
      <c r="J96" s="284"/>
      <c r="K96" s="285"/>
      <c r="L96" s="76">
        <f>SUM(L15:L95)</f>
        <v>0</v>
      </c>
      <c r="M96" s="77">
        <f>SUM(M15:M95)</f>
        <v>0</v>
      </c>
      <c r="N96" s="77">
        <f>SUM(N15:N95)</f>
        <v>0</v>
      </c>
      <c r="O96" s="77">
        <f>SUM(O15:O95)</f>
        <v>0</v>
      </c>
      <c r="P96" s="78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82" t="str">
        <f>'Kops a'!C39:H39</f>
        <v>Vasilijs Ivanovs</v>
      </c>
      <c r="D99" s="282"/>
      <c r="E99" s="282"/>
      <c r="F99" s="282"/>
      <c r="G99" s="282"/>
      <c r="H99" s="282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15" t="s">
        <v>15</v>
      </c>
      <c r="D100" s="215"/>
      <c r="E100" s="215"/>
      <c r="F100" s="215"/>
      <c r="G100" s="215"/>
      <c r="H100" s="215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6" t="str">
        <f>'Kops a'!A42</f>
        <v>Tāme sastādīta 2024. gada 26. augusta</v>
      </c>
      <c r="B102" s="52"/>
      <c r="C102" s="52"/>
      <c r="D102" s="5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37</v>
      </c>
      <c r="B104" s="17"/>
      <c r="C104" s="282" t="str">
        <f>'Kops a'!C44:H44</f>
        <v>Vasilijs Ivanovs</v>
      </c>
      <c r="D104" s="282"/>
      <c r="E104" s="282"/>
      <c r="F104" s="282"/>
      <c r="G104" s="282"/>
      <c r="H104" s="282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15" t="s">
        <v>15</v>
      </c>
      <c r="D105" s="215"/>
      <c r="E105" s="215"/>
      <c r="F105" s="215"/>
      <c r="G105" s="215"/>
      <c r="H105" s="215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6" t="s">
        <v>54</v>
      </c>
      <c r="B107" s="52"/>
      <c r="C107" s="100" t="str">
        <f>'Kops a'!C47</f>
        <v>4-01907</v>
      </c>
      <c r="D107" s="5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55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54" priority="9" operator="equal">
      <formula>0</formula>
    </cfRule>
  </conditionalFormatting>
  <conditionalFormatting sqref="A96:K96">
    <cfRule type="containsText" dxfId="153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52" priority="2" operator="equal">
      <formula>0</formula>
    </cfRule>
  </conditionalFormatting>
  <conditionalFormatting sqref="C99:H99">
    <cfRule type="cellIs" dxfId="151" priority="3" operator="equal">
      <formula>0</formula>
    </cfRule>
  </conditionalFormatting>
  <conditionalFormatting sqref="C104:H104">
    <cfRule type="cellIs" dxfId="150" priority="4" operator="equal">
      <formula>0</formula>
    </cfRule>
  </conditionalFormatting>
  <conditionalFormatting sqref="C2:I2">
    <cfRule type="cellIs" dxfId="149" priority="23" operator="equal">
      <formula>0</formula>
    </cfRule>
  </conditionalFormatting>
  <conditionalFormatting sqref="C4:I4">
    <cfRule type="cellIs" dxfId="148" priority="15" operator="equal">
      <formula>0</formula>
    </cfRule>
  </conditionalFormatting>
  <conditionalFormatting sqref="D1">
    <cfRule type="cellIs" dxfId="147" priority="1" operator="equal">
      <formula>0</formula>
    </cfRule>
  </conditionalFormatting>
  <conditionalFormatting sqref="D5:L8">
    <cfRule type="cellIs" dxfId="146" priority="11" operator="equal">
      <formula>0</formula>
    </cfRule>
  </conditionalFormatting>
  <conditionalFormatting sqref="I15:J95">
    <cfRule type="cellIs" dxfId="145" priority="8" operator="equal">
      <formula>0</formula>
    </cfRule>
  </conditionalFormatting>
  <conditionalFormatting sqref="L96:P96">
    <cfRule type="cellIs" dxfId="144" priority="16" operator="equal">
      <formula>0</formula>
    </cfRule>
  </conditionalFormatting>
  <conditionalFormatting sqref="N9:O9 H15:H95 K15:P95">
    <cfRule type="cellIs" dxfId="143" priority="26" operator="equal">
      <formula>0</formula>
    </cfRule>
  </conditionalFormatting>
  <conditionalFormatting sqref="O10:P10">
    <cfRule type="cellIs" dxfId="142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P83"/>
  <sheetViews>
    <sheetView topLeftCell="A40" workbookViewId="0">
      <selection activeCell="S35" sqref="S35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478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895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P71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 t="s">
        <v>479</v>
      </c>
      <c r="B15" s="69"/>
      <c r="C15" s="103" t="s">
        <v>294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335</v>
      </c>
      <c r="D16" s="24" t="s">
        <v>65</v>
      </c>
      <c r="E16" s="74">
        <v>125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336</v>
      </c>
      <c r="D17" s="24" t="s">
        <v>65</v>
      </c>
      <c r="E17" s="74">
        <v>10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337</v>
      </c>
      <c r="D18" s="24" t="s">
        <v>68</v>
      </c>
      <c r="E18" s="74">
        <v>3.45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39" t="s">
        <v>701</v>
      </c>
      <c r="C19" s="48" t="s">
        <v>338</v>
      </c>
      <c r="D19" s="24" t="s">
        <v>65</v>
      </c>
      <c r="E19" s="74">
        <v>10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339</v>
      </c>
      <c r="D20" s="24" t="s">
        <v>68</v>
      </c>
      <c r="E20" s="74">
        <v>2.1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181" t="s">
        <v>121</v>
      </c>
      <c r="B21" s="39" t="s">
        <v>701</v>
      </c>
      <c r="C21" s="48" t="s">
        <v>340</v>
      </c>
      <c r="D21" s="182" t="s">
        <v>65</v>
      </c>
      <c r="E21" s="74">
        <v>10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181" t="s">
        <v>122</v>
      </c>
      <c r="B22" s="39" t="s">
        <v>701</v>
      </c>
      <c r="C22" s="48" t="s">
        <v>341</v>
      </c>
      <c r="D22" s="182" t="s">
        <v>342</v>
      </c>
      <c r="E22" s="74">
        <v>0.88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181" t="s">
        <v>123</v>
      </c>
      <c r="B23" s="39" t="s">
        <v>701</v>
      </c>
      <c r="C23" s="48" t="s">
        <v>343</v>
      </c>
      <c r="D23" s="182" t="s">
        <v>342</v>
      </c>
      <c r="E23" s="74">
        <v>1.32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33.75" x14ac:dyDescent="0.2">
      <c r="A24" s="181" t="s">
        <v>124</v>
      </c>
      <c r="B24" s="39" t="s">
        <v>701</v>
      </c>
      <c r="C24" s="48" t="s">
        <v>344</v>
      </c>
      <c r="D24" s="182" t="s">
        <v>74</v>
      </c>
      <c r="E24" s="74">
        <v>20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181" t="s">
        <v>125</v>
      </c>
      <c r="B25" s="39" t="s">
        <v>701</v>
      </c>
      <c r="C25" s="48" t="s">
        <v>346</v>
      </c>
      <c r="D25" s="182" t="s">
        <v>74</v>
      </c>
      <c r="E25" s="74">
        <v>20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33.75" x14ac:dyDescent="0.2">
      <c r="A26" s="38" t="s">
        <v>126</v>
      </c>
      <c r="B26" s="39" t="s">
        <v>701</v>
      </c>
      <c r="C26" s="48" t="s">
        <v>345</v>
      </c>
      <c r="D26" s="24" t="s">
        <v>74</v>
      </c>
      <c r="E26" s="74">
        <v>63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347</v>
      </c>
      <c r="D27" s="24" t="s">
        <v>74</v>
      </c>
      <c r="E27" s="74">
        <v>63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128</v>
      </c>
      <c r="B28" s="39" t="s">
        <v>701</v>
      </c>
      <c r="C28" s="48" t="s">
        <v>348</v>
      </c>
      <c r="D28" s="24" t="s">
        <v>68</v>
      </c>
      <c r="E28" s="74">
        <v>3.1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184" t="s">
        <v>852</v>
      </c>
      <c r="D29" s="183" t="s">
        <v>65</v>
      </c>
      <c r="E29" s="183">
        <v>85</v>
      </c>
      <c r="F29" s="185"/>
      <c r="G29" s="72"/>
      <c r="H29" s="49">
        <f t="shared" si="0"/>
        <v>0</v>
      </c>
      <c r="I29" s="183"/>
      <c r="J29" s="183"/>
      <c r="K29" s="50">
        <f t="shared" si="1"/>
        <v>0</v>
      </c>
      <c r="L29" s="51">
        <f t="shared" ref="L29:L32" si="7">ROUND(E29*F29,2)</f>
        <v>0</v>
      </c>
      <c r="M29" s="49">
        <f t="shared" ref="M29:M70" si="8">ROUND(H29*E29,2)</f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184" t="s">
        <v>853</v>
      </c>
      <c r="D30" s="183" t="s">
        <v>65</v>
      </c>
      <c r="E30" s="183">
        <v>87.6</v>
      </c>
      <c r="F30" s="185"/>
      <c r="G30" s="72"/>
      <c r="H30" s="49">
        <f t="shared" si="0"/>
        <v>0</v>
      </c>
      <c r="I30" s="183"/>
      <c r="J30" s="183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ref="N30:N33" si="9">ROUND(I30*E30,2)</f>
        <v>0</v>
      </c>
      <c r="O30" s="49">
        <f t="shared" ref="O30:O34" si="10">ROUND(J30*E30,2)</f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184" t="s">
        <v>207</v>
      </c>
      <c r="D31" s="183" t="s">
        <v>68</v>
      </c>
      <c r="E31" s="183">
        <v>19.600000000000001</v>
      </c>
      <c r="F31" s="185"/>
      <c r="G31" s="72"/>
      <c r="H31" s="49">
        <f t="shared" si="0"/>
        <v>0</v>
      </c>
      <c r="I31" s="183"/>
      <c r="J31" s="183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184" t="s">
        <v>854</v>
      </c>
      <c r="D32" s="183" t="s">
        <v>68</v>
      </c>
      <c r="E32" s="183">
        <v>14.1</v>
      </c>
      <c r="F32" s="185"/>
      <c r="G32" s="72"/>
      <c r="H32" s="49">
        <f t="shared" si="0"/>
        <v>0</v>
      </c>
      <c r="I32" s="183"/>
      <c r="J32" s="183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6"/>
        <v>0</v>
      </c>
    </row>
    <row r="33" spans="1:16" ht="33.75" x14ac:dyDescent="0.2">
      <c r="A33" s="38" t="s">
        <v>133</v>
      </c>
      <c r="B33" s="39" t="s">
        <v>701</v>
      </c>
      <c r="C33" s="184" t="s">
        <v>855</v>
      </c>
      <c r="D33" s="183" t="s">
        <v>68</v>
      </c>
      <c r="E33" s="183">
        <v>0.18</v>
      </c>
      <c r="F33" s="185"/>
      <c r="G33" s="72"/>
      <c r="H33" s="49">
        <f t="shared" si="0"/>
        <v>0</v>
      </c>
      <c r="I33" s="183"/>
      <c r="J33" s="183"/>
      <c r="K33" s="50">
        <f t="shared" si="1"/>
        <v>0</v>
      </c>
      <c r="L33" s="51">
        <f t="shared" ref="L33:L70" si="11">ROUND(E33*F33,2)</f>
        <v>0</v>
      </c>
      <c r="M33" s="49">
        <f t="shared" si="8"/>
        <v>0</v>
      </c>
      <c r="N33" s="49">
        <f t="shared" si="9"/>
        <v>0</v>
      </c>
      <c r="O33" s="49"/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184" t="s">
        <v>856</v>
      </c>
      <c r="D34" s="183" t="s">
        <v>68</v>
      </c>
      <c r="E34" s="183">
        <v>0.2</v>
      </c>
      <c r="F34" s="185"/>
      <c r="G34" s="72"/>
      <c r="H34" s="49">
        <f t="shared" si="0"/>
        <v>0</v>
      </c>
      <c r="I34" s="183"/>
      <c r="J34" s="183"/>
      <c r="K34" s="50">
        <f t="shared" si="1"/>
        <v>0</v>
      </c>
      <c r="L34" s="51">
        <f t="shared" si="11"/>
        <v>0</v>
      </c>
      <c r="M34" s="49">
        <f t="shared" si="8"/>
        <v>0</v>
      </c>
      <c r="N34" s="49">
        <f t="shared" ref="N34:N37" si="12">ROUND(I34*E34,2)</f>
        <v>0</v>
      </c>
      <c r="O34" s="49">
        <f t="shared" si="10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184" t="s">
        <v>857</v>
      </c>
      <c r="D35" s="183" t="s">
        <v>65</v>
      </c>
      <c r="E35" s="183">
        <v>0.9</v>
      </c>
      <c r="F35" s="185"/>
      <c r="G35" s="72"/>
      <c r="H35" s="49">
        <f t="shared" si="0"/>
        <v>0</v>
      </c>
      <c r="I35" s="183"/>
      <c r="J35" s="183"/>
      <c r="K35" s="50">
        <f t="shared" si="1"/>
        <v>0</v>
      </c>
      <c r="L35" s="51">
        <f t="shared" si="11"/>
        <v>0</v>
      </c>
      <c r="M35" s="49">
        <f t="shared" si="8"/>
        <v>0</v>
      </c>
      <c r="N35" s="49">
        <f t="shared" si="12"/>
        <v>0</v>
      </c>
      <c r="O35" s="49">
        <f t="shared" ref="O35:O37" si="13">ROUND(J35*E35,2)</f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184" t="s">
        <v>263</v>
      </c>
      <c r="D36" s="183" t="s">
        <v>88</v>
      </c>
      <c r="E36" s="183">
        <v>320</v>
      </c>
      <c r="F36" s="185"/>
      <c r="G36" s="72"/>
      <c r="H36" s="49">
        <f t="shared" si="0"/>
        <v>0</v>
      </c>
      <c r="I36" s="183"/>
      <c r="J36" s="183"/>
      <c r="K36" s="50">
        <f t="shared" si="1"/>
        <v>0</v>
      </c>
      <c r="L36" s="51">
        <f t="shared" si="11"/>
        <v>0</v>
      </c>
      <c r="M36" s="49">
        <f t="shared" si="8"/>
        <v>0</v>
      </c>
      <c r="N36" s="49">
        <f t="shared" si="12"/>
        <v>0</v>
      </c>
      <c r="O36" s="49">
        <f t="shared" si="13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184" t="s">
        <v>858</v>
      </c>
      <c r="D37" s="183" t="s">
        <v>74</v>
      </c>
      <c r="E37" s="183">
        <v>42</v>
      </c>
      <c r="F37" s="185"/>
      <c r="G37" s="72"/>
      <c r="H37" s="49">
        <f t="shared" si="0"/>
        <v>0</v>
      </c>
      <c r="I37" s="183"/>
      <c r="J37" s="183"/>
      <c r="K37" s="50">
        <f t="shared" si="1"/>
        <v>0</v>
      </c>
      <c r="L37" s="51">
        <f t="shared" si="11"/>
        <v>0</v>
      </c>
      <c r="M37" s="49">
        <f t="shared" si="8"/>
        <v>0</v>
      </c>
      <c r="N37" s="49">
        <f t="shared" si="12"/>
        <v>0</v>
      </c>
      <c r="O37" s="49">
        <f t="shared" si="13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184" t="s">
        <v>859</v>
      </c>
      <c r="D38" s="183" t="s">
        <v>74</v>
      </c>
      <c r="E38" s="183">
        <v>42</v>
      </c>
      <c r="F38" s="185"/>
      <c r="G38" s="72"/>
      <c r="H38" s="49">
        <f t="shared" si="0"/>
        <v>0</v>
      </c>
      <c r="I38" s="183"/>
      <c r="J38" s="183"/>
      <c r="K38" s="50">
        <f t="shared" si="1"/>
        <v>0</v>
      </c>
      <c r="L38" s="51">
        <f t="shared" si="11"/>
        <v>0</v>
      </c>
      <c r="M38" s="49">
        <f t="shared" si="8"/>
        <v>0</v>
      </c>
      <c r="N38" s="49">
        <f t="shared" ref="N38:N40" si="14">ROUND(I38*E38,2)</f>
        <v>0</v>
      </c>
      <c r="O38" s="49">
        <f t="shared" ref="O38:O40" si="15">ROUND(J38*E38,2)</f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184" t="s">
        <v>860</v>
      </c>
      <c r="D39" s="183" t="s">
        <v>696</v>
      </c>
      <c r="E39" s="183">
        <v>1</v>
      </c>
      <c r="F39" s="185"/>
      <c r="G39" s="72"/>
      <c r="H39" s="49">
        <f t="shared" si="0"/>
        <v>0</v>
      </c>
      <c r="I39" s="183"/>
      <c r="J39" s="183"/>
      <c r="K39" s="50">
        <f t="shared" si="1"/>
        <v>0</v>
      </c>
      <c r="L39" s="51">
        <f t="shared" si="11"/>
        <v>0</v>
      </c>
      <c r="M39" s="49">
        <f t="shared" si="8"/>
        <v>0</v>
      </c>
      <c r="N39" s="49">
        <f t="shared" si="14"/>
        <v>0</v>
      </c>
      <c r="O39" s="49">
        <f t="shared" si="1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184" t="s">
        <v>861</v>
      </c>
      <c r="D40" s="183" t="s">
        <v>65</v>
      </c>
      <c r="E40" s="183">
        <v>13.5</v>
      </c>
      <c r="F40" s="185"/>
      <c r="G40" s="72"/>
      <c r="H40" s="49">
        <f t="shared" si="0"/>
        <v>0</v>
      </c>
      <c r="I40" s="183"/>
      <c r="J40" s="183"/>
      <c r="K40" s="50">
        <f t="shared" si="1"/>
        <v>0</v>
      </c>
      <c r="L40" s="51">
        <f t="shared" si="11"/>
        <v>0</v>
      </c>
      <c r="M40" s="49">
        <f t="shared" si="8"/>
        <v>0</v>
      </c>
      <c r="N40" s="49">
        <f t="shared" si="14"/>
        <v>0</v>
      </c>
      <c r="O40" s="49">
        <f t="shared" si="15"/>
        <v>0</v>
      </c>
      <c r="P40" s="50">
        <f t="shared" si="6"/>
        <v>0</v>
      </c>
    </row>
    <row r="41" spans="1:16" x14ac:dyDescent="0.2">
      <c r="A41" s="38" t="s">
        <v>149</v>
      </c>
      <c r="B41" s="39" t="s">
        <v>701</v>
      </c>
      <c r="C41" s="184" t="s">
        <v>862</v>
      </c>
      <c r="D41" s="183" t="s">
        <v>65</v>
      </c>
      <c r="E41" s="183">
        <v>13.5</v>
      </c>
      <c r="F41" s="185"/>
      <c r="G41" s="72"/>
      <c r="H41" s="49">
        <f t="shared" si="0"/>
        <v>0</v>
      </c>
      <c r="I41" s="183"/>
      <c r="J41" s="183"/>
      <c r="K41" s="50">
        <f t="shared" si="1"/>
        <v>0</v>
      </c>
      <c r="L41" s="51">
        <f t="shared" si="11"/>
        <v>0</v>
      </c>
      <c r="M41" s="49">
        <f t="shared" si="8"/>
        <v>0</v>
      </c>
      <c r="N41" s="49">
        <f t="shared" ref="N41:N43" si="16">ROUND(I41*E41,2)</f>
        <v>0</v>
      </c>
      <c r="O41" s="49">
        <f t="shared" ref="O41:O43" si="17">ROUND(J41*E41,2)</f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184" t="s">
        <v>860</v>
      </c>
      <c r="D42" s="183" t="s">
        <v>696</v>
      </c>
      <c r="E42" s="183">
        <v>1</v>
      </c>
      <c r="F42" s="185"/>
      <c r="G42" s="72"/>
      <c r="H42" s="49">
        <f t="shared" si="0"/>
        <v>0</v>
      </c>
      <c r="I42" s="183"/>
      <c r="J42" s="183"/>
      <c r="K42" s="50">
        <f t="shared" si="1"/>
        <v>0</v>
      </c>
      <c r="L42" s="51">
        <f t="shared" si="11"/>
        <v>0</v>
      </c>
      <c r="M42" s="49">
        <f t="shared" si="8"/>
        <v>0</v>
      </c>
      <c r="N42" s="49">
        <f t="shared" si="16"/>
        <v>0</v>
      </c>
      <c r="O42" s="49">
        <f t="shared" si="17"/>
        <v>0</v>
      </c>
      <c r="P42" s="50">
        <f t="shared" si="6"/>
        <v>0</v>
      </c>
    </row>
    <row r="43" spans="1:16" ht="22.5" x14ac:dyDescent="0.2">
      <c r="A43" s="38" t="s">
        <v>151</v>
      </c>
      <c r="B43" s="39" t="s">
        <v>701</v>
      </c>
      <c r="C43" s="184" t="s">
        <v>863</v>
      </c>
      <c r="D43" s="183" t="s">
        <v>74</v>
      </c>
      <c r="E43" s="183">
        <v>74</v>
      </c>
      <c r="F43" s="185"/>
      <c r="G43" s="72"/>
      <c r="H43" s="49">
        <f t="shared" si="0"/>
        <v>0</v>
      </c>
      <c r="I43" s="183"/>
      <c r="J43" s="183"/>
      <c r="K43" s="50">
        <f t="shared" si="1"/>
        <v>0</v>
      </c>
      <c r="L43" s="51">
        <f t="shared" si="11"/>
        <v>0</v>
      </c>
      <c r="M43" s="49">
        <f t="shared" si="8"/>
        <v>0</v>
      </c>
      <c r="N43" s="49">
        <f t="shared" si="16"/>
        <v>0</v>
      </c>
      <c r="O43" s="49">
        <f t="shared" si="17"/>
        <v>0</v>
      </c>
      <c r="P43" s="50">
        <f t="shared" si="6"/>
        <v>0</v>
      </c>
    </row>
    <row r="44" spans="1:16" x14ac:dyDescent="0.2">
      <c r="A44" s="38" t="s">
        <v>152</v>
      </c>
      <c r="B44" s="39" t="s">
        <v>701</v>
      </c>
      <c r="C44" s="184" t="s">
        <v>859</v>
      </c>
      <c r="D44" s="183" t="s">
        <v>74</v>
      </c>
      <c r="E44" s="183">
        <v>74</v>
      </c>
      <c r="F44" s="185"/>
      <c r="G44" s="72"/>
      <c r="H44" s="49">
        <f t="shared" si="0"/>
        <v>0</v>
      </c>
      <c r="I44" s="183"/>
      <c r="J44" s="183"/>
      <c r="K44" s="50">
        <f t="shared" si="1"/>
        <v>0</v>
      </c>
      <c r="L44" s="51">
        <f t="shared" si="11"/>
        <v>0</v>
      </c>
      <c r="M44" s="49">
        <f t="shared" si="8"/>
        <v>0</v>
      </c>
      <c r="N44" s="49">
        <f t="shared" ref="N44:N45" si="18">ROUND(I44*E44,2)</f>
        <v>0</v>
      </c>
      <c r="O44" s="49">
        <f t="shared" ref="O44:O45" si="19">ROUND(J44*E44,2)</f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184" t="s">
        <v>860</v>
      </c>
      <c r="D45" s="183" t="s">
        <v>696</v>
      </c>
      <c r="E45" s="183">
        <v>1</v>
      </c>
      <c r="F45" s="185"/>
      <c r="G45" s="72"/>
      <c r="H45" s="49">
        <f t="shared" si="0"/>
        <v>0</v>
      </c>
      <c r="I45" s="183"/>
      <c r="J45" s="183"/>
      <c r="K45" s="50">
        <f t="shared" si="1"/>
        <v>0</v>
      </c>
      <c r="L45" s="51">
        <f t="shared" si="11"/>
        <v>0</v>
      </c>
      <c r="M45" s="49">
        <f t="shared" si="8"/>
        <v>0</v>
      </c>
      <c r="N45" s="49">
        <f t="shared" si="18"/>
        <v>0</v>
      </c>
      <c r="O45" s="49">
        <f t="shared" si="19"/>
        <v>0</v>
      </c>
      <c r="P45" s="50">
        <f t="shared" si="6"/>
        <v>0</v>
      </c>
    </row>
    <row r="46" spans="1:16" ht="33.75" x14ac:dyDescent="0.2">
      <c r="A46" s="38" t="s">
        <v>154</v>
      </c>
      <c r="B46" s="39" t="s">
        <v>701</v>
      </c>
      <c r="C46" s="48" t="s">
        <v>349</v>
      </c>
      <c r="D46" s="24" t="s">
        <v>65</v>
      </c>
      <c r="E46" s="74">
        <v>84</v>
      </c>
      <c r="F46" s="75"/>
      <c r="G46" s="72"/>
      <c r="H46" s="49">
        <f t="shared" si="0"/>
        <v>0</v>
      </c>
      <c r="I46" s="183"/>
      <c r="J46" s="183"/>
      <c r="K46" s="50">
        <f t="shared" si="1"/>
        <v>0</v>
      </c>
      <c r="L46" s="51">
        <f t="shared" si="11"/>
        <v>0</v>
      </c>
      <c r="M46" s="49">
        <f t="shared" si="8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350</v>
      </c>
      <c r="D47" s="24" t="s">
        <v>68</v>
      </c>
      <c r="E47" s="74">
        <v>13.2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11"/>
        <v>0</v>
      </c>
      <c r="M47" s="49">
        <f t="shared" si="8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351</v>
      </c>
      <c r="D48" s="24" t="s">
        <v>112</v>
      </c>
      <c r="E48" s="74">
        <v>3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11"/>
        <v>0</v>
      </c>
      <c r="M48" s="49">
        <f t="shared" si="8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940</v>
      </c>
      <c r="D49" s="24" t="s">
        <v>88</v>
      </c>
      <c r="E49" s="74">
        <v>1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ref="L49:L65" si="20">ROUND(E49*F49,2)</f>
        <v>0</v>
      </c>
      <c r="M49" s="49">
        <f t="shared" ref="M49:M65" si="21">ROUND(H49*E49,2)</f>
        <v>0</v>
      </c>
      <c r="N49" s="49">
        <f t="shared" ref="N49:N65" si="22">ROUND(I49*E49,2)</f>
        <v>0</v>
      </c>
      <c r="O49" s="49">
        <f t="shared" ref="O49:O65" si="23">ROUND(J49*E49,2)</f>
        <v>0</v>
      </c>
      <c r="P49" s="50">
        <f t="shared" ref="P49:P65" si="24">SUM(M49:O49)</f>
        <v>0</v>
      </c>
    </row>
    <row r="50" spans="1:16" ht="22.5" x14ac:dyDescent="0.2">
      <c r="A50" s="38" t="s">
        <v>161</v>
      </c>
      <c r="B50" s="39" t="s">
        <v>701</v>
      </c>
      <c r="C50" s="48" t="s">
        <v>941</v>
      </c>
      <c r="D50" s="24" t="s">
        <v>65</v>
      </c>
      <c r="E50" s="74">
        <v>70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0"/>
        <v>0</v>
      </c>
      <c r="M50" s="49">
        <f t="shared" si="21"/>
        <v>0</v>
      </c>
      <c r="N50" s="49">
        <f t="shared" si="22"/>
        <v>0</v>
      </c>
      <c r="O50" s="49">
        <f t="shared" si="23"/>
        <v>0</v>
      </c>
      <c r="P50" s="50">
        <f t="shared" si="24"/>
        <v>0</v>
      </c>
    </row>
    <row r="51" spans="1:16" ht="22.5" x14ac:dyDescent="0.2">
      <c r="A51" s="38" t="s">
        <v>164</v>
      </c>
      <c r="B51" s="39" t="s">
        <v>701</v>
      </c>
      <c r="C51" s="48" t="s">
        <v>336</v>
      </c>
      <c r="D51" s="24" t="s">
        <v>65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0"/>
        <v>0</v>
      </c>
      <c r="M51" s="49">
        <f t="shared" si="21"/>
        <v>0</v>
      </c>
      <c r="N51" s="49">
        <f t="shared" si="22"/>
        <v>0</v>
      </c>
      <c r="O51" s="49">
        <f t="shared" si="23"/>
        <v>0</v>
      </c>
      <c r="P51" s="50">
        <f t="shared" si="24"/>
        <v>0</v>
      </c>
    </row>
    <row r="52" spans="1:16" x14ac:dyDescent="0.2">
      <c r="A52" s="38" t="s">
        <v>166</v>
      </c>
      <c r="B52" s="39" t="s">
        <v>701</v>
      </c>
      <c r="C52" s="48" t="s">
        <v>337</v>
      </c>
      <c r="D52" s="24" t="s">
        <v>68</v>
      </c>
      <c r="E52" s="74">
        <v>25.2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0"/>
        <v>0</v>
      </c>
      <c r="M52" s="49">
        <f t="shared" si="21"/>
        <v>0</v>
      </c>
      <c r="N52" s="49">
        <f t="shared" si="22"/>
        <v>0</v>
      </c>
      <c r="O52" s="49">
        <f t="shared" si="23"/>
        <v>0</v>
      </c>
      <c r="P52" s="50">
        <f t="shared" si="24"/>
        <v>0</v>
      </c>
    </row>
    <row r="53" spans="1:16" ht="22.5" x14ac:dyDescent="0.2">
      <c r="A53" s="38" t="s">
        <v>167</v>
      </c>
      <c r="B53" s="39" t="s">
        <v>701</v>
      </c>
      <c r="C53" s="48" t="s">
        <v>338</v>
      </c>
      <c r="D53" s="24" t="s">
        <v>65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0"/>
        <v>0</v>
      </c>
      <c r="M53" s="49">
        <f t="shared" si="21"/>
        <v>0</v>
      </c>
      <c r="N53" s="49">
        <f t="shared" si="22"/>
        <v>0</v>
      </c>
      <c r="O53" s="49">
        <f t="shared" si="23"/>
        <v>0</v>
      </c>
      <c r="P53" s="50">
        <f t="shared" si="24"/>
        <v>0</v>
      </c>
    </row>
    <row r="54" spans="1:16" x14ac:dyDescent="0.2">
      <c r="A54" s="38" t="s">
        <v>167</v>
      </c>
      <c r="B54" s="39" t="s">
        <v>701</v>
      </c>
      <c r="C54" s="48" t="s">
        <v>339</v>
      </c>
      <c r="D54" s="24" t="s">
        <v>68</v>
      </c>
      <c r="E54" s="74">
        <v>15.1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0"/>
        <v>0</v>
      </c>
      <c r="M54" s="49">
        <f t="shared" si="21"/>
        <v>0</v>
      </c>
      <c r="N54" s="49">
        <f t="shared" si="22"/>
        <v>0</v>
      </c>
      <c r="O54" s="49">
        <f t="shared" si="23"/>
        <v>0</v>
      </c>
      <c r="P54" s="50">
        <f t="shared" si="24"/>
        <v>0</v>
      </c>
    </row>
    <row r="55" spans="1:16" ht="22.5" x14ac:dyDescent="0.2">
      <c r="A55" s="38" t="s">
        <v>170</v>
      </c>
      <c r="B55" s="39" t="s">
        <v>701</v>
      </c>
      <c r="C55" s="48" t="s">
        <v>942</v>
      </c>
      <c r="D55" s="24" t="s">
        <v>65</v>
      </c>
      <c r="E55" s="74">
        <v>70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0"/>
        <v>0</v>
      </c>
      <c r="M55" s="49">
        <f t="shared" si="21"/>
        <v>0</v>
      </c>
      <c r="N55" s="49">
        <f t="shared" si="22"/>
        <v>0</v>
      </c>
      <c r="O55" s="49">
        <f t="shared" si="23"/>
        <v>0</v>
      </c>
      <c r="P55" s="50">
        <f t="shared" si="24"/>
        <v>0</v>
      </c>
    </row>
    <row r="56" spans="1:16" x14ac:dyDescent="0.2">
      <c r="A56" s="38" t="s">
        <v>172</v>
      </c>
      <c r="B56" s="39" t="s">
        <v>701</v>
      </c>
      <c r="C56" s="48" t="s">
        <v>341</v>
      </c>
      <c r="D56" s="24" t="s">
        <v>342</v>
      </c>
      <c r="E56" s="74">
        <v>6.16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0"/>
        <v>0</v>
      </c>
      <c r="M56" s="49">
        <f t="shared" si="21"/>
        <v>0</v>
      </c>
      <c r="N56" s="49">
        <f t="shared" si="22"/>
        <v>0</v>
      </c>
      <c r="O56" s="49">
        <f t="shared" si="23"/>
        <v>0</v>
      </c>
      <c r="P56" s="50">
        <f t="shared" si="24"/>
        <v>0</v>
      </c>
    </row>
    <row r="57" spans="1:16" x14ac:dyDescent="0.2">
      <c r="A57" s="38" t="s">
        <v>174</v>
      </c>
      <c r="B57" s="39" t="s">
        <v>701</v>
      </c>
      <c r="C57" s="48" t="s">
        <v>343</v>
      </c>
      <c r="D57" s="24" t="s">
        <v>342</v>
      </c>
      <c r="E57" s="74">
        <v>9.24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0"/>
        <v>0</v>
      </c>
      <c r="M57" s="49">
        <f t="shared" si="21"/>
        <v>0</v>
      </c>
      <c r="N57" s="49">
        <f t="shared" si="22"/>
        <v>0</v>
      </c>
      <c r="O57" s="49">
        <f t="shared" si="23"/>
        <v>0</v>
      </c>
      <c r="P57" s="50">
        <f t="shared" si="24"/>
        <v>0</v>
      </c>
    </row>
    <row r="58" spans="1:16" ht="33.75" x14ac:dyDescent="0.2">
      <c r="A58" s="38" t="s">
        <v>176</v>
      </c>
      <c r="B58" s="39" t="s">
        <v>701</v>
      </c>
      <c r="C58" s="48" t="s">
        <v>943</v>
      </c>
      <c r="D58" s="24" t="s">
        <v>65</v>
      </c>
      <c r="E58" s="74">
        <v>95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0"/>
        <v>0</v>
      </c>
      <c r="M58" s="49">
        <f t="shared" si="21"/>
        <v>0</v>
      </c>
      <c r="N58" s="49">
        <f t="shared" si="22"/>
        <v>0</v>
      </c>
      <c r="O58" s="49">
        <f t="shared" si="23"/>
        <v>0</v>
      </c>
      <c r="P58" s="50">
        <f t="shared" si="24"/>
        <v>0</v>
      </c>
    </row>
    <row r="59" spans="1:16" x14ac:dyDescent="0.2">
      <c r="A59" s="38" t="s">
        <v>178</v>
      </c>
      <c r="B59" s="39" t="s">
        <v>701</v>
      </c>
      <c r="C59" s="48" t="s">
        <v>350</v>
      </c>
      <c r="D59" s="24" t="s">
        <v>68</v>
      </c>
      <c r="E59" s="74">
        <v>14.9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0"/>
        <v>0</v>
      </c>
      <c r="M59" s="49">
        <f t="shared" si="21"/>
        <v>0</v>
      </c>
      <c r="N59" s="49">
        <f t="shared" si="22"/>
        <v>0</v>
      </c>
      <c r="O59" s="49">
        <f t="shared" si="23"/>
        <v>0</v>
      </c>
      <c r="P59" s="50">
        <f t="shared" si="24"/>
        <v>0</v>
      </c>
    </row>
    <row r="60" spans="1:16" x14ac:dyDescent="0.2">
      <c r="A60" s="38" t="s">
        <v>180</v>
      </c>
      <c r="B60" s="39" t="s">
        <v>701</v>
      </c>
      <c r="C60" s="48" t="s">
        <v>351</v>
      </c>
      <c r="D60" s="24" t="s">
        <v>112</v>
      </c>
      <c r="E60" s="74">
        <v>3.4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0"/>
        <v>0</v>
      </c>
      <c r="M60" s="49">
        <f t="shared" si="21"/>
        <v>0</v>
      </c>
      <c r="N60" s="49">
        <f t="shared" si="22"/>
        <v>0</v>
      </c>
      <c r="O60" s="49">
        <f t="shared" si="23"/>
        <v>0</v>
      </c>
      <c r="P60" s="50">
        <f t="shared" si="24"/>
        <v>0</v>
      </c>
    </row>
    <row r="61" spans="1:16" ht="33.75" x14ac:dyDescent="0.2">
      <c r="A61" s="38" t="s">
        <v>380</v>
      </c>
      <c r="B61" s="39" t="s">
        <v>701</v>
      </c>
      <c r="C61" s="48" t="s">
        <v>344</v>
      </c>
      <c r="D61" s="24" t="s">
        <v>74</v>
      </c>
      <c r="E61" s="74">
        <v>25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0"/>
        <v>0</v>
      </c>
      <c r="M61" s="49">
        <f t="shared" si="21"/>
        <v>0</v>
      </c>
      <c r="N61" s="49">
        <f t="shared" si="22"/>
        <v>0</v>
      </c>
      <c r="O61" s="49">
        <f t="shared" si="23"/>
        <v>0</v>
      </c>
      <c r="P61" s="50">
        <f t="shared" si="24"/>
        <v>0</v>
      </c>
    </row>
    <row r="62" spans="1:16" x14ac:dyDescent="0.2">
      <c r="A62" s="38" t="s">
        <v>382</v>
      </c>
      <c r="B62" s="39" t="s">
        <v>701</v>
      </c>
      <c r="C62" s="48" t="s">
        <v>346</v>
      </c>
      <c r="D62" s="24" t="s">
        <v>88</v>
      </c>
      <c r="E62" s="74">
        <v>25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0"/>
        <v>0</v>
      </c>
      <c r="M62" s="49">
        <f t="shared" si="21"/>
        <v>0</v>
      </c>
      <c r="N62" s="49">
        <f t="shared" si="22"/>
        <v>0</v>
      </c>
      <c r="O62" s="49">
        <f t="shared" si="23"/>
        <v>0</v>
      </c>
      <c r="P62" s="50">
        <f t="shared" si="24"/>
        <v>0</v>
      </c>
    </row>
    <row r="63" spans="1:16" ht="33.75" x14ac:dyDescent="0.2">
      <c r="A63" s="38" t="s">
        <v>384</v>
      </c>
      <c r="B63" s="39" t="s">
        <v>701</v>
      </c>
      <c r="C63" s="48" t="s">
        <v>345</v>
      </c>
      <c r="D63" s="24" t="s">
        <v>74</v>
      </c>
      <c r="E63" s="74">
        <v>10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0"/>
        <v>0</v>
      </c>
      <c r="M63" s="49">
        <f t="shared" si="21"/>
        <v>0</v>
      </c>
      <c r="N63" s="49">
        <f t="shared" si="22"/>
        <v>0</v>
      </c>
      <c r="O63" s="49">
        <f t="shared" si="23"/>
        <v>0</v>
      </c>
      <c r="P63" s="50">
        <f t="shared" si="24"/>
        <v>0</v>
      </c>
    </row>
    <row r="64" spans="1:16" x14ac:dyDescent="0.2">
      <c r="A64" s="38" t="s">
        <v>386</v>
      </c>
      <c r="B64" s="39" t="s">
        <v>701</v>
      </c>
      <c r="C64" s="48" t="s">
        <v>347</v>
      </c>
      <c r="D64" s="24" t="s">
        <v>88</v>
      </c>
      <c r="E64" s="74">
        <v>10</v>
      </c>
      <c r="F64" s="75"/>
      <c r="G64" s="72"/>
      <c r="H64" s="49"/>
      <c r="I64" s="72"/>
      <c r="J64" s="72"/>
      <c r="K64" s="50">
        <f t="shared" si="1"/>
        <v>0</v>
      </c>
      <c r="L64" s="51">
        <f t="shared" si="20"/>
        <v>0</v>
      </c>
      <c r="M64" s="49">
        <f t="shared" si="21"/>
        <v>0</v>
      </c>
      <c r="N64" s="49">
        <f t="shared" si="22"/>
        <v>0</v>
      </c>
      <c r="O64" s="49">
        <f t="shared" si="23"/>
        <v>0</v>
      </c>
      <c r="P64" s="50">
        <f t="shared" si="24"/>
        <v>0</v>
      </c>
    </row>
    <row r="65" spans="1:16" x14ac:dyDescent="0.2">
      <c r="A65" s="38" t="s">
        <v>387</v>
      </c>
      <c r="B65" s="39" t="s">
        <v>701</v>
      </c>
      <c r="C65" s="48" t="s">
        <v>348</v>
      </c>
      <c r="D65" s="24" t="s">
        <v>68</v>
      </c>
      <c r="E65" s="74">
        <v>1.4</v>
      </c>
      <c r="F65" s="75"/>
      <c r="G65" s="72"/>
      <c r="H65" s="49"/>
      <c r="I65" s="72"/>
      <c r="J65" s="72"/>
      <c r="K65" s="50">
        <f t="shared" si="1"/>
        <v>0</v>
      </c>
      <c r="L65" s="51">
        <f t="shared" si="20"/>
        <v>0</v>
      </c>
      <c r="M65" s="49">
        <f t="shared" si="21"/>
        <v>0</v>
      </c>
      <c r="N65" s="49">
        <f t="shared" si="22"/>
        <v>0</v>
      </c>
      <c r="O65" s="49">
        <f t="shared" si="23"/>
        <v>0</v>
      </c>
      <c r="P65" s="50">
        <f t="shared" si="24"/>
        <v>0</v>
      </c>
    </row>
    <row r="66" spans="1:16" x14ac:dyDescent="0.2">
      <c r="A66" s="38" t="s">
        <v>480</v>
      </c>
      <c r="B66" s="39"/>
      <c r="C66" s="169" t="s">
        <v>365</v>
      </c>
      <c r="D66" s="24"/>
      <c r="E66" s="74"/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11"/>
        <v>0</v>
      </c>
      <c r="M66" s="49">
        <f t="shared" si="8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61</v>
      </c>
      <c r="B67" s="39" t="s">
        <v>701</v>
      </c>
      <c r="C67" s="48" t="s">
        <v>366</v>
      </c>
      <c r="D67" s="24" t="s">
        <v>74</v>
      </c>
      <c r="E67" s="74">
        <v>120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11"/>
        <v>0</v>
      </c>
      <c r="M67" s="49">
        <f t="shared" si="8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63</v>
      </c>
      <c r="B68" s="39" t="s">
        <v>701</v>
      </c>
      <c r="C68" s="48" t="s">
        <v>367</v>
      </c>
      <c r="D68" s="24" t="s">
        <v>68</v>
      </c>
      <c r="E68" s="74">
        <v>6.8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11"/>
        <v>0</v>
      </c>
      <c r="M68" s="49">
        <f t="shared" si="8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66</v>
      </c>
      <c r="B69" s="39" t="s">
        <v>701</v>
      </c>
      <c r="C69" s="48" t="s">
        <v>368</v>
      </c>
      <c r="D69" s="24" t="s">
        <v>74</v>
      </c>
      <c r="E69" s="74">
        <v>120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11"/>
        <v>0</v>
      </c>
      <c r="M69" s="49">
        <f t="shared" si="8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12" thickBot="1" x14ac:dyDescent="0.25">
      <c r="A70" s="38" t="s">
        <v>69</v>
      </c>
      <c r="B70" s="39" t="s">
        <v>701</v>
      </c>
      <c r="C70" s="48" t="s">
        <v>197</v>
      </c>
      <c r="D70" s="24" t="s">
        <v>68</v>
      </c>
      <c r="E70" s="74">
        <v>1.9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11"/>
        <v>0</v>
      </c>
      <c r="M70" s="49">
        <f t="shared" si="8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83" t="s">
        <v>702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5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82" t="str">
        <f>'Kops a'!C39:H39</f>
        <v>Vasilijs Ivanovs</v>
      </c>
      <c r="D74" s="282"/>
      <c r="E74" s="282"/>
      <c r="F74" s="282"/>
      <c r="G74" s="282"/>
      <c r="H74" s="282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15" t="s">
        <v>15</v>
      </c>
      <c r="D75" s="215"/>
      <c r="E75" s="215"/>
      <c r="F75" s="215"/>
      <c r="G75" s="215"/>
      <c r="H75" s="215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82" t="str">
        <f>'Kops a'!C44:H44</f>
        <v>Vasilijs Ivanovs</v>
      </c>
      <c r="D79" s="282"/>
      <c r="E79" s="282"/>
      <c r="F79" s="282"/>
      <c r="G79" s="282"/>
      <c r="H79" s="282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15" t="s">
        <v>15</v>
      </c>
      <c r="D80" s="215"/>
      <c r="E80" s="215"/>
      <c r="F80" s="215"/>
      <c r="G80" s="215"/>
      <c r="H80" s="215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</sheetData>
  <mergeCells count="22"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39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0 I15:J70">
    <cfRule type="cellIs" dxfId="138" priority="6" operator="equal">
      <formula>0</formula>
    </cfRule>
  </conditionalFormatting>
  <conditionalFormatting sqref="A71:K71">
    <cfRule type="containsText" dxfId="137" priority="30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 C79:H79 C82 K15:P70 H15:H70">
    <cfRule type="cellIs" dxfId="136" priority="11" operator="equal">
      <formula>0</formula>
    </cfRule>
  </conditionalFormatting>
  <conditionalFormatting sqref="C74:H74">
    <cfRule type="cellIs" dxfId="135" priority="12" operator="equal">
      <formula>0</formula>
    </cfRule>
  </conditionalFormatting>
  <conditionalFormatting sqref="C79:H79">
    <cfRule type="cellIs" dxfId="134" priority="13" operator="equal">
      <formula>0</formula>
    </cfRule>
  </conditionalFormatting>
  <conditionalFormatting sqref="C2:I2">
    <cfRule type="cellIs" dxfId="133" priority="32" operator="equal">
      <formula>0</formula>
    </cfRule>
  </conditionalFormatting>
  <conditionalFormatting sqref="C4:I4">
    <cfRule type="cellIs" dxfId="132" priority="24" operator="equal">
      <formula>0</formula>
    </cfRule>
  </conditionalFormatting>
  <conditionalFormatting sqref="D1">
    <cfRule type="cellIs" dxfId="131" priority="10" operator="equal">
      <formula>0</formula>
    </cfRule>
  </conditionalFormatting>
  <conditionalFormatting sqref="D5:L8">
    <cfRule type="cellIs" dxfId="130" priority="20" operator="equal">
      <formula>0</formula>
    </cfRule>
  </conditionalFormatting>
  <conditionalFormatting sqref="L71:P71">
    <cfRule type="cellIs" dxfId="129" priority="25" operator="equal">
      <formula>0</formula>
    </cfRule>
  </conditionalFormatting>
  <conditionalFormatting sqref="N9:O9">
    <cfRule type="cellIs" dxfId="128" priority="35" operator="equal">
      <formula>0</formula>
    </cfRule>
  </conditionalFormatting>
  <conditionalFormatting sqref="O10:P10">
    <cfRule type="cellIs" dxfId="127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P99"/>
  <sheetViews>
    <sheetView topLeftCell="A52" workbookViewId="0">
      <selection activeCell="I16" sqref="I16:J86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236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481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">
        <v>55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896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P87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A93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5" t="s">
        <v>485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x14ac:dyDescent="0.2">
      <c r="A16" s="38" t="s">
        <v>57</v>
      </c>
      <c r="B16" s="39" t="s">
        <v>701</v>
      </c>
      <c r="C16" s="106" t="s">
        <v>826</v>
      </c>
      <c r="D16" s="24" t="s">
        <v>538</v>
      </c>
      <c r="E16" s="74">
        <v>2</v>
      </c>
      <c r="F16" s="110"/>
      <c r="G16" s="110"/>
      <c r="H16" s="49">
        <f t="shared" ref="H16" si="0">ROUND(F16*G16,2)</f>
        <v>0</v>
      </c>
      <c r="I16" s="126"/>
      <c r="J16" s="126"/>
      <c r="K16" s="50">
        <f t="shared" ref="K16:K32" si="1">SUM(H16:J16)</f>
        <v>0</v>
      </c>
      <c r="L16" s="51">
        <f t="shared" ref="L16:L32" si="2">ROUND(E16*F16,2)</f>
        <v>0</v>
      </c>
      <c r="M16" s="49">
        <f t="shared" ref="M16:M32" si="3">ROUND(H16*E16,2)</f>
        <v>0</v>
      </c>
      <c r="N16" s="49">
        <f t="shared" ref="N16:N32" si="4">ROUND(I16*E16,2)</f>
        <v>0</v>
      </c>
      <c r="O16" s="49">
        <f t="shared" ref="O16:O32" si="5">ROUND(J16*E16,2)</f>
        <v>0</v>
      </c>
      <c r="P16" s="50">
        <f t="shared" ref="P16:P32" si="6">SUM(M16:O16)</f>
        <v>0</v>
      </c>
    </row>
    <row r="17" spans="1:16" x14ac:dyDescent="0.2">
      <c r="A17" s="38" t="s">
        <v>109</v>
      </c>
      <c r="B17" s="39" t="s">
        <v>701</v>
      </c>
      <c r="C17" s="106" t="s">
        <v>486</v>
      </c>
      <c r="D17" s="24" t="s">
        <v>538</v>
      </c>
      <c r="E17" s="74">
        <v>1</v>
      </c>
      <c r="F17" s="110"/>
      <c r="G17" s="110"/>
      <c r="H17" s="49">
        <f t="shared" ref="H17:H32" si="7">ROUND(F17*G17,2)</f>
        <v>0</v>
      </c>
      <c r="I17" s="126"/>
      <c r="J17" s="12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111</v>
      </c>
      <c r="B18" s="39" t="s">
        <v>701</v>
      </c>
      <c r="C18" s="109" t="s">
        <v>827</v>
      </c>
      <c r="D18" s="24" t="s">
        <v>538</v>
      </c>
      <c r="E18" s="74">
        <v>1</v>
      </c>
      <c r="F18" s="110"/>
      <c r="G18" s="110"/>
      <c r="H18" s="49">
        <f t="shared" si="7"/>
        <v>0</v>
      </c>
      <c r="I18" s="126"/>
      <c r="J18" s="12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customHeight="1" x14ac:dyDescent="0.2">
      <c r="A19" s="38" t="s">
        <v>119</v>
      </c>
      <c r="B19" s="39" t="s">
        <v>701</v>
      </c>
      <c r="C19" s="109" t="s">
        <v>828</v>
      </c>
      <c r="D19" s="24" t="s">
        <v>538</v>
      </c>
      <c r="E19" s="74">
        <v>1</v>
      </c>
      <c r="F19" s="111"/>
      <c r="G19" s="110"/>
      <c r="H19" s="49">
        <f t="shared" si="7"/>
        <v>0</v>
      </c>
      <c r="I19" s="126"/>
      <c r="J19" s="12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106" t="s">
        <v>487</v>
      </c>
      <c r="D20" s="24" t="s">
        <v>538</v>
      </c>
      <c r="E20" s="74">
        <v>4</v>
      </c>
      <c r="F20" s="111"/>
      <c r="G20" s="110"/>
      <c r="H20" s="49">
        <f t="shared" si="7"/>
        <v>0</v>
      </c>
      <c r="I20" s="126"/>
      <c r="J20" s="126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106" t="s">
        <v>488</v>
      </c>
      <c r="D21" s="24" t="s">
        <v>538</v>
      </c>
      <c r="E21" s="74">
        <v>3</v>
      </c>
      <c r="F21" s="111"/>
      <c r="G21" s="110"/>
      <c r="H21" s="49">
        <f t="shared" si="7"/>
        <v>0</v>
      </c>
      <c r="I21" s="126"/>
      <c r="J21" s="126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106" t="s">
        <v>489</v>
      </c>
      <c r="D22" s="24" t="s">
        <v>538</v>
      </c>
      <c r="E22" s="74">
        <v>3</v>
      </c>
      <c r="F22" s="111"/>
      <c r="G22" s="110"/>
      <c r="H22" s="49">
        <f t="shared" si="7"/>
        <v>0</v>
      </c>
      <c r="I22" s="126"/>
      <c r="J22" s="126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106" t="s">
        <v>490</v>
      </c>
      <c r="D23" s="24" t="s">
        <v>538</v>
      </c>
      <c r="E23" s="74">
        <v>2</v>
      </c>
      <c r="F23" s="111"/>
      <c r="G23" s="110"/>
      <c r="H23" s="49">
        <f t="shared" si="7"/>
        <v>0</v>
      </c>
      <c r="I23" s="126"/>
      <c r="J23" s="126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>
        <v>2</v>
      </c>
      <c r="B24" s="39"/>
      <c r="C24" s="105" t="s">
        <v>491</v>
      </c>
      <c r="D24" s="24"/>
      <c r="E24" s="74"/>
      <c r="F24" s="111"/>
      <c r="G24" s="110"/>
      <c r="H24" s="49">
        <f t="shared" si="7"/>
        <v>0</v>
      </c>
      <c r="I24" s="126"/>
      <c r="J24" s="126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61</v>
      </c>
      <c r="B25" s="39" t="s">
        <v>701</v>
      </c>
      <c r="C25" s="106" t="s">
        <v>492</v>
      </c>
      <c r="D25" s="24" t="s">
        <v>538</v>
      </c>
      <c r="E25" s="74">
        <v>1</v>
      </c>
      <c r="F25" s="111"/>
      <c r="G25" s="110"/>
      <c r="H25" s="49">
        <f t="shared" si="7"/>
        <v>0</v>
      </c>
      <c r="I25" s="126"/>
      <c r="J25" s="126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63</v>
      </c>
      <c r="B26" s="39" t="s">
        <v>701</v>
      </c>
      <c r="C26" s="106" t="s">
        <v>829</v>
      </c>
      <c r="D26" s="24" t="s">
        <v>538</v>
      </c>
      <c r="E26" s="74">
        <v>1</v>
      </c>
      <c r="F26" s="111"/>
      <c r="G26" s="110"/>
      <c r="H26" s="49">
        <f t="shared" si="7"/>
        <v>0</v>
      </c>
      <c r="I26" s="126"/>
      <c r="J26" s="126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2.5" x14ac:dyDescent="0.2">
      <c r="A27" s="38" t="s">
        <v>66</v>
      </c>
      <c r="B27" s="39" t="s">
        <v>701</v>
      </c>
      <c r="C27" s="106" t="s">
        <v>830</v>
      </c>
      <c r="D27" s="24" t="s">
        <v>538</v>
      </c>
      <c r="E27" s="74">
        <v>1</v>
      </c>
      <c r="F27" s="111"/>
      <c r="G27" s="110"/>
      <c r="H27" s="49">
        <f t="shared" si="7"/>
        <v>0</v>
      </c>
      <c r="I27" s="126"/>
      <c r="J27" s="126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69</v>
      </c>
      <c r="B28" s="39" t="s">
        <v>701</v>
      </c>
      <c r="C28" s="106" t="s">
        <v>831</v>
      </c>
      <c r="D28" s="24" t="s">
        <v>538</v>
      </c>
      <c r="E28" s="74">
        <v>2</v>
      </c>
      <c r="F28" s="111"/>
      <c r="G28" s="110"/>
      <c r="H28" s="49">
        <f t="shared" si="7"/>
        <v>0</v>
      </c>
      <c r="I28" s="126"/>
      <c r="J28" s="126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70</v>
      </c>
      <c r="B29" s="39" t="s">
        <v>701</v>
      </c>
      <c r="C29" s="106" t="s">
        <v>493</v>
      </c>
      <c r="D29" s="24" t="s">
        <v>538</v>
      </c>
      <c r="E29" s="74">
        <v>2</v>
      </c>
      <c r="F29" s="111"/>
      <c r="G29" s="110"/>
      <c r="H29" s="49">
        <f t="shared" si="7"/>
        <v>0</v>
      </c>
      <c r="I29" s="126"/>
      <c r="J29" s="126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75</v>
      </c>
      <c r="B30" s="39" t="s">
        <v>701</v>
      </c>
      <c r="C30" s="106" t="s">
        <v>494</v>
      </c>
      <c r="D30" s="24" t="s">
        <v>538</v>
      </c>
      <c r="E30" s="74">
        <v>2</v>
      </c>
      <c r="F30" s="111"/>
      <c r="G30" s="110"/>
      <c r="H30" s="49">
        <f t="shared" si="7"/>
        <v>0</v>
      </c>
      <c r="I30" s="126"/>
      <c r="J30" s="126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76</v>
      </c>
      <c r="B31" s="39" t="s">
        <v>701</v>
      </c>
      <c r="C31" s="106" t="s">
        <v>495</v>
      </c>
      <c r="D31" s="24" t="s">
        <v>538</v>
      </c>
      <c r="E31" s="74">
        <v>20</v>
      </c>
      <c r="F31" s="111"/>
      <c r="G31" s="110"/>
      <c r="H31" s="49">
        <f t="shared" si="7"/>
        <v>0</v>
      </c>
      <c r="I31" s="126"/>
      <c r="J31" s="126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77</v>
      </c>
      <c r="B32" s="39" t="s">
        <v>701</v>
      </c>
      <c r="C32" s="106" t="s">
        <v>490</v>
      </c>
      <c r="D32" s="24" t="s">
        <v>538</v>
      </c>
      <c r="E32" s="74">
        <v>6</v>
      </c>
      <c r="F32" s="111"/>
      <c r="G32" s="110"/>
      <c r="H32" s="49">
        <f t="shared" si="7"/>
        <v>0</v>
      </c>
      <c r="I32" s="126"/>
      <c r="J32" s="126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78</v>
      </c>
      <c r="B33" s="39" t="s">
        <v>701</v>
      </c>
      <c r="C33" s="106" t="s">
        <v>496</v>
      </c>
      <c r="D33" s="24" t="s">
        <v>538</v>
      </c>
      <c r="E33" s="74">
        <v>4</v>
      </c>
      <c r="F33" s="111"/>
      <c r="G33" s="110"/>
      <c r="H33" s="49">
        <f t="shared" ref="H33:H81" si="8">ROUND(F33*G33,2)</f>
        <v>0</v>
      </c>
      <c r="I33" s="126"/>
      <c r="J33" s="126"/>
      <c r="K33" s="50">
        <f t="shared" ref="K33:K81" si="9">SUM(H33:J33)</f>
        <v>0</v>
      </c>
      <c r="L33" s="51">
        <f t="shared" ref="L33:L81" si="10">ROUND(E33*F33,2)</f>
        <v>0</v>
      </c>
      <c r="M33" s="49">
        <f t="shared" ref="M33:M81" si="11">ROUND(H33*E33,2)</f>
        <v>0</v>
      </c>
      <c r="N33" s="49">
        <f t="shared" ref="N33:N81" si="12">ROUND(I33*E33,2)</f>
        <v>0</v>
      </c>
      <c r="O33" s="49">
        <f t="shared" ref="O33:O81" si="13">ROUND(J33*E33,2)</f>
        <v>0</v>
      </c>
      <c r="P33" s="50">
        <f t="shared" ref="P33:P81" si="14">SUM(M33:O33)</f>
        <v>0</v>
      </c>
    </row>
    <row r="34" spans="1:16" x14ac:dyDescent="0.2">
      <c r="A34" s="38" t="s">
        <v>79</v>
      </c>
      <c r="B34" s="39" t="s">
        <v>701</v>
      </c>
      <c r="C34" s="106" t="s">
        <v>497</v>
      </c>
      <c r="D34" s="24" t="s">
        <v>538</v>
      </c>
      <c r="E34" s="74">
        <v>1</v>
      </c>
      <c r="F34" s="111"/>
      <c r="G34" s="110"/>
      <c r="H34" s="49">
        <f t="shared" si="8"/>
        <v>0</v>
      </c>
      <c r="I34" s="126"/>
      <c r="J34" s="126"/>
      <c r="K34" s="50">
        <f t="shared" si="9"/>
        <v>0</v>
      </c>
      <c r="L34" s="51">
        <f t="shared" si="10"/>
        <v>0</v>
      </c>
      <c r="M34" s="49">
        <f t="shared" si="11"/>
        <v>0</v>
      </c>
      <c r="N34" s="49">
        <f t="shared" si="12"/>
        <v>0</v>
      </c>
      <c r="O34" s="49">
        <f t="shared" si="13"/>
        <v>0</v>
      </c>
      <c r="P34" s="50">
        <f t="shared" si="14"/>
        <v>0</v>
      </c>
    </row>
    <row r="35" spans="1:16" x14ac:dyDescent="0.2">
      <c r="A35" s="38" t="s">
        <v>80</v>
      </c>
      <c r="B35" s="39" t="s">
        <v>701</v>
      </c>
      <c r="C35" s="106" t="s">
        <v>498</v>
      </c>
      <c r="D35" s="24" t="s">
        <v>538</v>
      </c>
      <c r="E35" s="74">
        <v>1</v>
      </c>
      <c r="F35" s="111"/>
      <c r="G35" s="110"/>
      <c r="H35" s="49">
        <f t="shared" si="8"/>
        <v>0</v>
      </c>
      <c r="I35" s="126"/>
      <c r="J35" s="126"/>
      <c r="K35" s="50">
        <f t="shared" si="9"/>
        <v>0</v>
      </c>
      <c r="L35" s="51">
        <f t="shared" si="10"/>
        <v>0</v>
      </c>
      <c r="M35" s="49">
        <f t="shared" si="11"/>
        <v>0</v>
      </c>
      <c r="N35" s="49">
        <f t="shared" si="12"/>
        <v>0</v>
      </c>
      <c r="O35" s="49">
        <f t="shared" si="13"/>
        <v>0</v>
      </c>
      <c r="P35" s="50">
        <f t="shared" si="14"/>
        <v>0</v>
      </c>
    </row>
    <row r="36" spans="1:16" x14ac:dyDescent="0.2">
      <c r="A36" s="38" t="s">
        <v>81</v>
      </c>
      <c r="B36" s="39" t="s">
        <v>701</v>
      </c>
      <c r="C36" s="106" t="s">
        <v>499</v>
      </c>
      <c r="D36" s="24" t="s">
        <v>538</v>
      </c>
      <c r="E36" s="74">
        <v>1</v>
      </c>
      <c r="F36" s="111"/>
      <c r="G36" s="110"/>
      <c r="H36" s="49">
        <f t="shared" si="8"/>
        <v>0</v>
      </c>
      <c r="I36" s="126"/>
      <c r="J36" s="126"/>
      <c r="K36" s="50">
        <f t="shared" si="9"/>
        <v>0</v>
      </c>
      <c r="L36" s="51">
        <f t="shared" si="10"/>
        <v>0</v>
      </c>
      <c r="M36" s="49">
        <f t="shared" si="11"/>
        <v>0</v>
      </c>
      <c r="N36" s="49">
        <f t="shared" si="12"/>
        <v>0</v>
      </c>
      <c r="O36" s="49">
        <f t="shared" si="13"/>
        <v>0</v>
      </c>
      <c r="P36" s="50">
        <f t="shared" si="14"/>
        <v>0</v>
      </c>
    </row>
    <row r="37" spans="1:16" x14ac:dyDescent="0.2">
      <c r="A37" s="38" t="s">
        <v>82</v>
      </c>
      <c r="B37" s="39" t="s">
        <v>701</v>
      </c>
      <c r="C37" s="106" t="s">
        <v>500</v>
      </c>
      <c r="D37" s="24" t="s">
        <v>538</v>
      </c>
      <c r="E37" s="74">
        <v>1</v>
      </c>
      <c r="F37" s="111"/>
      <c r="G37" s="110"/>
      <c r="H37" s="49">
        <f t="shared" si="8"/>
        <v>0</v>
      </c>
      <c r="I37" s="126"/>
      <c r="J37" s="126"/>
      <c r="K37" s="50">
        <f t="shared" si="9"/>
        <v>0</v>
      </c>
      <c r="L37" s="51">
        <f t="shared" si="10"/>
        <v>0</v>
      </c>
      <c r="M37" s="49">
        <f t="shared" si="11"/>
        <v>0</v>
      </c>
      <c r="N37" s="49">
        <f t="shared" si="12"/>
        <v>0</v>
      </c>
      <c r="O37" s="49">
        <f t="shared" si="13"/>
        <v>0</v>
      </c>
      <c r="P37" s="50">
        <f t="shared" si="14"/>
        <v>0</v>
      </c>
    </row>
    <row r="38" spans="1:16" x14ac:dyDescent="0.2">
      <c r="A38" s="38" t="s">
        <v>91</v>
      </c>
      <c r="B38" s="39" t="s">
        <v>701</v>
      </c>
      <c r="C38" s="106" t="s">
        <v>501</v>
      </c>
      <c r="D38" s="24" t="s">
        <v>538</v>
      </c>
      <c r="E38" s="74">
        <v>1</v>
      </c>
      <c r="F38" s="111"/>
      <c r="G38" s="110"/>
      <c r="H38" s="49">
        <f t="shared" si="8"/>
        <v>0</v>
      </c>
      <c r="I38" s="126"/>
      <c r="J38" s="126"/>
      <c r="K38" s="50">
        <f t="shared" si="9"/>
        <v>0</v>
      </c>
      <c r="L38" s="51">
        <f t="shared" si="10"/>
        <v>0</v>
      </c>
      <c r="M38" s="49">
        <f t="shared" si="11"/>
        <v>0</v>
      </c>
      <c r="N38" s="49">
        <f t="shared" si="12"/>
        <v>0</v>
      </c>
      <c r="O38" s="49">
        <f t="shared" si="13"/>
        <v>0</v>
      </c>
      <c r="P38" s="50">
        <f t="shared" si="14"/>
        <v>0</v>
      </c>
    </row>
    <row r="39" spans="1:16" x14ac:dyDescent="0.2">
      <c r="A39" s="38" t="s">
        <v>93</v>
      </c>
      <c r="B39" s="39" t="s">
        <v>701</v>
      </c>
      <c r="C39" s="106" t="s">
        <v>502</v>
      </c>
      <c r="D39" s="24" t="s">
        <v>538</v>
      </c>
      <c r="E39" s="74">
        <v>1</v>
      </c>
      <c r="F39" s="111"/>
      <c r="G39" s="110"/>
      <c r="H39" s="49">
        <f t="shared" si="8"/>
        <v>0</v>
      </c>
      <c r="I39" s="126"/>
      <c r="J39" s="126"/>
      <c r="K39" s="50">
        <f t="shared" si="9"/>
        <v>0</v>
      </c>
      <c r="L39" s="51">
        <f t="shared" si="10"/>
        <v>0</v>
      </c>
      <c r="M39" s="49">
        <f t="shared" si="11"/>
        <v>0</v>
      </c>
      <c r="N39" s="49">
        <f t="shared" si="12"/>
        <v>0</v>
      </c>
      <c r="O39" s="49">
        <f t="shared" si="13"/>
        <v>0</v>
      </c>
      <c r="P39" s="50">
        <f t="shared" si="14"/>
        <v>0</v>
      </c>
    </row>
    <row r="40" spans="1:16" x14ac:dyDescent="0.2">
      <c r="A40" s="38" t="s">
        <v>95</v>
      </c>
      <c r="B40" s="39" t="s">
        <v>701</v>
      </c>
      <c r="C40" s="106" t="s">
        <v>503</v>
      </c>
      <c r="D40" s="24" t="s">
        <v>538</v>
      </c>
      <c r="E40" s="74">
        <v>1</v>
      </c>
      <c r="F40" s="111"/>
      <c r="G40" s="110"/>
      <c r="H40" s="49">
        <f t="shared" si="8"/>
        <v>0</v>
      </c>
      <c r="I40" s="126"/>
      <c r="J40" s="126"/>
      <c r="K40" s="50">
        <f t="shared" si="9"/>
        <v>0</v>
      </c>
      <c r="L40" s="51">
        <f t="shared" si="10"/>
        <v>0</v>
      </c>
      <c r="M40" s="49">
        <f t="shared" si="11"/>
        <v>0</v>
      </c>
      <c r="N40" s="49">
        <f t="shared" si="12"/>
        <v>0</v>
      </c>
      <c r="O40" s="49">
        <f t="shared" si="13"/>
        <v>0</v>
      </c>
      <c r="P40" s="50">
        <f t="shared" si="14"/>
        <v>0</v>
      </c>
    </row>
    <row r="41" spans="1:16" x14ac:dyDescent="0.2">
      <c r="A41" s="38" t="s">
        <v>97</v>
      </c>
      <c r="B41" s="39" t="s">
        <v>701</v>
      </c>
      <c r="C41" s="106" t="s">
        <v>504</v>
      </c>
      <c r="D41" s="24" t="s">
        <v>538</v>
      </c>
      <c r="E41" s="74">
        <v>11</v>
      </c>
      <c r="F41" s="111"/>
      <c r="G41" s="110"/>
      <c r="H41" s="49">
        <f t="shared" si="8"/>
        <v>0</v>
      </c>
      <c r="I41" s="126"/>
      <c r="J41" s="126"/>
      <c r="K41" s="50">
        <f t="shared" si="9"/>
        <v>0</v>
      </c>
      <c r="L41" s="51">
        <f t="shared" si="10"/>
        <v>0</v>
      </c>
      <c r="M41" s="49">
        <f t="shared" si="11"/>
        <v>0</v>
      </c>
      <c r="N41" s="49">
        <f t="shared" si="12"/>
        <v>0</v>
      </c>
      <c r="O41" s="49">
        <f t="shared" si="13"/>
        <v>0</v>
      </c>
      <c r="P41" s="50">
        <f t="shared" si="14"/>
        <v>0</v>
      </c>
    </row>
    <row r="42" spans="1:16" x14ac:dyDescent="0.2">
      <c r="A42" s="38" t="s">
        <v>99</v>
      </c>
      <c r="B42" s="39" t="s">
        <v>701</v>
      </c>
      <c r="C42" s="106" t="s">
        <v>489</v>
      </c>
      <c r="D42" s="24" t="s">
        <v>538</v>
      </c>
      <c r="E42" s="74">
        <v>11</v>
      </c>
      <c r="F42" s="111"/>
      <c r="G42" s="110"/>
      <c r="H42" s="49">
        <f t="shared" si="8"/>
        <v>0</v>
      </c>
      <c r="I42" s="126"/>
      <c r="J42" s="126"/>
      <c r="K42" s="50">
        <f t="shared" si="9"/>
        <v>0</v>
      </c>
      <c r="L42" s="51">
        <f t="shared" si="10"/>
        <v>0</v>
      </c>
      <c r="M42" s="49">
        <f t="shared" si="11"/>
        <v>0</v>
      </c>
      <c r="N42" s="49">
        <f t="shared" si="12"/>
        <v>0</v>
      </c>
      <c r="O42" s="49">
        <f t="shared" si="13"/>
        <v>0</v>
      </c>
      <c r="P42" s="50">
        <f t="shared" si="14"/>
        <v>0</v>
      </c>
    </row>
    <row r="43" spans="1:16" x14ac:dyDescent="0.2">
      <c r="A43" s="38" t="s">
        <v>100</v>
      </c>
      <c r="B43" s="39" t="s">
        <v>701</v>
      </c>
      <c r="C43" s="106" t="s">
        <v>505</v>
      </c>
      <c r="D43" s="24" t="s">
        <v>538</v>
      </c>
      <c r="E43" s="74">
        <v>12</v>
      </c>
      <c r="F43" s="111"/>
      <c r="G43" s="110"/>
      <c r="H43" s="49">
        <f t="shared" si="8"/>
        <v>0</v>
      </c>
      <c r="I43" s="126"/>
      <c r="J43" s="126"/>
      <c r="K43" s="50">
        <f t="shared" si="9"/>
        <v>0</v>
      </c>
      <c r="L43" s="51">
        <f t="shared" si="10"/>
        <v>0</v>
      </c>
      <c r="M43" s="49">
        <f t="shared" si="11"/>
        <v>0</v>
      </c>
      <c r="N43" s="49">
        <f t="shared" si="12"/>
        <v>0</v>
      </c>
      <c r="O43" s="49">
        <f t="shared" si="13"/>
        <v>0</v>
      </c>
      <c r="P43" s="50">
        <f t="shared" si="14"/>
        <v>0</v>
      </c>
    </row>
    <row r="44" spans="1:16" x14ac:dyDescent="0.2">
      <c r="A44" s="38" t="s">
        <v>104</v>
      </c>
      <c r="B44" s="39" t="s">
        <v>701</v>
      </c>
      <c r="C44" s="106" t="s">
        <v>506</v>
      </c>
      <c r="D44" s="24" t="s">
        <v>538</v>
      </c>
      <c r="E44" s="74">
        <v>2</v>
      </c>
      <c r="F44" s="111"/>
      <c r="G44" s="110"/>
      <c r="H44" s="49">
        <f t="shared" si="8"/>
        <v>0</v>
      </c>
      <c r="I44" s="126"/>
      <c r="J44" s="126"/>
      <c r="K44" s="50">
        <f t="shared" si="9"/>
        <v>0</v>
      </c>
      <c r="L44" s="51">
        <f t="shared" si="10"/>
        <v>0</v>
      </c>
      <c r="M44" s="49">
        <f t="shared" si="11"/>
        <v>0</v>
      </c>
      <c r="N44" s="49">
        <f t="shared" si="12"/>
        <v>0</v>
      </c>
      <c r="O44" s="49">
        <f t="shared" si="13"/>
        <v>0</v>
      </c>
      <c r="P44" s="50">
        <f t="shared" si="14"/>
        <v>0</v>
      </c>
    </row>
    <row r="45" spans="1:16" x14ac:dyDescent="0.2">
      <c r="A45" s="38">
        <v>3</v>
      </c>
      <c r="B45" s="39"/>
      <c r="C45" s="105" t="s">
        <v>507</v>
      </c>
      <c r="D45" s="24"/>
      <c r="E45" s="74"/>
      <c r="F45" s="111"/>
      <c r="G45" s="110"/>
      <c r="H45" s="49">
        <f t="shared" si="8"/>
        <v>0</v>
      </c>
      <c r="I45" s="126"/>
      <c r="J45" s="126"/>
      <c r="K45" s="50">
        <f t="shared" si="9"/>
        <v>0</v>
      </c>
      <c r="L45" s="51">
        <f t="shared" si="10"/>
        <v>0</v>
      </c>
      <c r="M45" s="49">
        <f t="shared" si="11"/>
        <v>0</v>
      </c>
      <c r="N45" s="49">
        <f t="shared" si="12"/>
        <v>0</v>
      </c>
      <c r="O45" s="49">
        <f t="shared" si="13"/>
        <v>0</v>
      </c>
      <c r="P45" s="50">
        <f t="shared" si="14"/>
        <v>0</v>
      </c>
    </row>
    <row r="46" spans="1:16" x14ac:dyDescent="0.2">
      <c r="A46" s="38" t="s">
        <v>236</v>
      </c>
      <c r="B46" s="39" t="s">
        <v>701</v>
      </c>
      <c r="C46" s="106" t="s">
        <v>508</v>
      </c>
      <c r="D46" s="24" t="s">
        <v>538</v>
      </c>
      <c r="E46" s="74">
        <v>1</v>
      </c>
      <c r="F46" s="111"/>
      <c r="G46" s="110"/>
      <c r="H46" s="49">
        <f t="shared" si="8"/>
        <v>0</v>
      </c>
      <c r="I46" s="126"/>
      <c r="J46" s="126"/>
      <c r="K46" s="50">
        <f t="shared" si="9"/>
        <v>0</v>
      </c>
      <c r="L46" s="51">
        <f t="shared" si="10"/>
        <v>0</v>
      </c>
      <c r="M46" s="49">
        <f t="shared" si="11"/>
        <v>0</v>
      </c>
      <c r="N46" s="49">
        <f t="shared" si="12"/>
        <v>0</v>
      </c>
      <c r="O46" s="49">
        <f t="shared" si="13"/>
        <v>0</v>
      </c>
      <c r="P46" s="50">
        <f t="shared" si="14"/>
        <v>0</v>
      </c>
    </row>
    <row r="47" spans="1:16" ht="22.5" x14ac:dyDescent="0.2">
      <c r="A47" s="38" t="s">
        <v>242</v>
      </c>
      <c r="B47" s="39" t="s">
        <v>701</v>
      </c>
      <c r="C47" s="106" t="s">
        <v>832</v>
      </c>
      <c r="D47" s="24" t="s">
        <v>538</v>
      </c>
      <c r="E47" s="74">
        <v>1</v>
      </c>
      <c r="F47" s="111"/>
      <c r="G47" s="110"/>
      <c r="H47" s="49">
        <f t="shared" si="8"/>
        <v>0</v>
      </c>
      <c r="I47" s="126"/>
      <c r="J47" s="126"/>
      <c r="K47" s="50">
        <f t="shared" si="9"/>
        <v>0</v>
      </c>
      <c r="L47" s="51">
        <f t="shared" si="10"/>
        <v>0</v>
      </c>
      <c r="M47" s="49">
        <f t="shared" si="11"/>
        <v>0</v>
      </c>
      <c r="N47" s="49">
        <f t="shared" si="12"/>
        <v>0</v>
      </c>
      <c r="O47" s="49">
        <f t="shared" si="13"/>
        <v>0</v>
      </c>
      <c r="P47" s="50">
        <f t="shared" si="14"/>
        <v>0</v>
      </c>
    </row>
    <row r="48" spans="1:16" ht="22.5" x14ac:dyDescent="0.2">
      <c r="A48" s="38" t="s">
        <v>243</v>
      </c>
      <c r="B48" s="39" t="s">
        <v>701</v>
      </c>
      <c r="C48" s="106" t="s">
        <v>833</v>
      </c>
      <c r="D48" s="24" t="s">
        <v>538</v>
      </c>
      <c r="E48" s="74">
        <v>1</v>
      </c>
      <c r="F48" s="111"/>
      <c r="G48" s="110"/>
      <c r="H48" s="49">
        <f t="shared" si="8"/>
        <v>0</v>
      </c>
      <c r="I48" s="126"/>
      <c r="J48" s="126"/>
      <c r="K48" s="50">
        <f t="shared" si="9"/>
        <v>0</v>
      </c>
      <c r="L48" s="51">
        <f t="shared" si="10"/>
        <v>0</v>
      </c>
      <c r="M48" s="49">
        <f t="shared" si="11"/>
        <v>0</v>
      </c>
      <c r="N48" s="49">
        <f t="shared" si="12"/>
        <v>0</v>
      </c>
      <c r="O48" s="49">
        <f t="shared" si="13"/>
        <v>0</v>
      </c>
      <c r="P48" s="50">
        <f t="shared" si="14"/>
        <v>0</v>
      </c>
    </row>
    <row r="49" spans="1:16" x14ac:dyDescent="0.2">
      <c r="A49" s="38" t="s">
        <v>244</v>
      </c>
      <c r="B49" s="39" t="s">
        <v>701</v>
      </c>
      <c r="C49" s="106" t="s">
        <v>826</v>
      </c>
      <c r="D49" s="24" t="s">
        <v>538</v>
      </c>
      <c r="E49" s="74">
        <v>2</v>
      </c>
      <c r="F49" s="111"/>
      <c r="G49" s="110"/>
      <c r="H49" s="49">
        <f t="shared" si="8"/>
        <v>0</v>
      </c>
      <c r="I49" s="126"/>
      <c r="J49" s="126"/>
      <c r="K49" s="50">
        <f t="shared" si="9"/>
        <v>0</v>
      </c>
      <c r="L49" s="51">
        <f t="shared" si="10"/>
        <v>0</v>
      </c>
      <c r="M49" s="49">
        <f t="shared" si="11"/>
        <v>0</v>
      </c>
      <c r="N49" s="49">
        <f t="shared" si="12"/>
        <v>0</v>
      </c>
      <c r="O49" s="49">
        <f t="shared" si="13"/>
        <v>0</v>
      </c>
      <c r="P49" s="50">
        <f t="shared" si="14"/>
        <v>0</v>
      </c>
    </row>
    <row r="50" spans="1:16" x14ac:dyDescent="0.2">
      <c r="A50" s="38" t="s">
        <v>245</v>
      </c>
      <c r="B50" s="39" t="s">
        <v>701</v>
      </c>
      <c r="C50" s="106" t="s">
        <v>493</v>
      </c>
      <c r="D50" s="24" t="s">
        <v>538</v>
      </c>
      <c r="E50" s="74">
        <v>3</v>
      </c>
      <c r="F50" s="111"/>
      <c r="G50" s="110"/>
      <c r="H50" s="49">
        <f t="shared" si="8"/>
        <v>0</v>
      </c>
      <c r="I50" s="126"/>
      <c r="J50" s="126"/>
      <c r="K50" s="50">
        <f t="shared" si="9"/>
        <v>0</v>
      </c>
      <c r="L50" s="51">
        <f t="shared" si="10"/>
        <v>0</v>
      </c>
      <c r="M50" s="49">
        <f t="shared" si="11"/>
        <v>0</v>
      </c>
      <c r="N50" s="49">
        <f t="shared" si="12"/>
        <v>0</v>
      </c>
      <c r="O50" s="49">
        <f t="shared" si="13"/>
        <v>0</v>
      </c>
      <c r="P50" s="50">
        <f t="shared" si="14"/>
        <v>0</v>
      </c>
    </row>
    <row r="51" spans="1:16" x14ac:dyDescent="0.2">
      <c r="A51" s="38" t="s">
        <v>541</v>
      </c>
      <c r="B51" s="39" t="s">
        <v>701</v>
      </c>
      <c r="C51" s="106" t="s">
        <v>495</v>
      </c>
      <c r="D51" s="24" t="s">
        <v>538</v>
      </c>
      <c r="E51" s="74">
        <v>7</v>
      </c>
      <c r="F51" s="111"/>
      <c r="G51" s="110"/>
      <c r="H51" s="49">
        <f t="shared" si="8"/>
        <v>0</v>
      </c>
      <c r="I51" s="126"/>
      <c r="J51" s="126"/>
      <c r="K51" s="50">
        <f t="shared" si="9"/>
        <v>0</v>
      </c>
      <c r="L51" s="51">
        <f t="shared" si="10"/>
        <v>0</v>
      </c>
      <c r="M51" s="49">
        <f t="shared" si="11"/>
        <v>0</v>
      </c>
      <c r="N51" s="49">
        <f t="shared" si="12"/>
        <v>0</v>
      </c>
      <c r="O51" s="49">
        <f t="shared" si="13"/>
        <v>0</v>
      </c>
      <c r="P51" s="50">
        <f t="shared" si="14"/>
        <v>0</v>
      </c>
    </row>
    <row r="52" spans="1:16" x14ac:dyDescent="0.2">
      <c r="A52" s="38" t="s">
        <v>246</v>
      </c>
      <c r="B52" s="39" t="s">
        <v>701</v>
      </c>
      <c r="C52" s="106" t="s">
        <v>490</v>
      </c>
      <c r="D52" s="24" t="s">
        <v>538</v>
      </c>
      <c r="E52" s="74">
        <v>5</v>
      </c>
      <c r="F52" s="111"/>
      <c r="G52" s="110"/>
      <c r="H52" s="49">
        <f t="shared" si="8"/>
        <v>0</v>
      </c>
      <c r="I52" s="126"/>
      <c r="J52" s="126"/>
      <c r="K52" s="50">
        <f t="shared" si="9"/>
        <v>0</v>
      </c>
      <c r="L52" s="51">
        <f t="shared" si="10"/>
        <v>0</v>
      </c>
      <c r="M52" s="49">
        <f t="shared" si="11"/>
        <v>0</v>
      </c>
      <c r="N52" s="49">
        <f t="shared" si="12"/>
        <v>0</v>
      </c>
      <c r="O52" s="49">
        <f t="shared" si="13"/>
        <v>0</v>
      </c>
      <c r="P52" s="50">
        <f t="shared" si="14"/>
        <v>0</v>
      </c>
    </row>
    <row r="53" spans="1:16" x14ac:dyDescent="0.2">
      <c r="A53" s="38" t="s">
        <v>247</v>
      </c>
      <c r="B53" s="39" t="s">
        <v>701</v>
      </c>
      <c r="C53" s="106" t="s">
        <v>497</v>
      </c>
      <c r="D53" s="24" t="s">
        <v>538</v>
      </c>
      <c r="E53" s="74">
        <v>1</v>
      </c>
      <c r="F53" s="111"/>
      <c r="G53" s="110"/>
      <c r="H53" s="49">
        <f t="shared" si="8"/>
        <v>0</v>
      </c>
      <c r="I53" s="126"/>
      <c r="J53" s="126"/>
      <c r="K53" s="50">
        <f t="shared" si="9"/>
        <v>0</v>
      </c>
      <c r="L53" s="51">
        <f t="shared" si="10"/>
        <v>0</v>
      </c>
      <c r="M53" s="49">
        <f t="shared" si="11"/>
        <v>0</v>
      </c>
      <c r="N53" s="49">
        <f t="shared" si="12"/>
        <v>0</v>
      </c>
      <c r="O53" s="49">
        <f t="shared" si="13"/>
        <v>0</v>
      </c>
      <c r="P53" s="50">
        <f t="shared" si="14"/>
        <v>0</v>
      </c>
    </row>
    <row r="54" spans="1:16" x14ac:dyDescent="0.2">
      <c r="A54" s="38" t="s">
        <v>248</v>
      </c>
      <c r="B54" s="39" t="s">
        <v>701</v>
      </c>
      <c r="C54" s="106" t="s">
        <v>509</v>
      </c>
      <c r="D54" s="24" t="s">
        <v>538</v>
      </c>
      <c r="E54" s="74">
        <v>1</v>
      </c>
      <c r="F54" s="111"/>
      <c r="G54" s="110"/>
      <c r="H54" s="49">
        <f t="shared" si="8"/>
        <v>0</v>
      </c>
      <c r="I54" s="126"/>
      <c r="J54" s="126"/>
      <c r="K54" s="50">
        <f t="shared" si="9"/>
        <v>0</v>
      </c>
      <c r="L54" s="51">
        <f t="shared" si="10"/>
        <v>0</v>
      </c>
      <c r="M54" s="49">
        <f t="shared" si="11"/>
        <v>0</v>
      </c>
      <c r="N54" s="49">
        <f t="shared" si="12"/>
        <v>0</v>
      </c>
      <c r="O54" s="49">
        <f t="shared" si="13"/>
        <v>0</v>
      </c>
      <c r="P54" s="50">
        <f t="shared" si="14"/>
        <v>0</v>
      </c>
    </row>
    <row r="55" spans="1:16" x14ac:dyDescent="0.2">
      <c r="A55" s="38" t="s">
        <v>542</v>
      </c>
      <c r="B55" s="39" t="s">
        <v>701</v>
      </c>
      <c r="C55" s="106" t="s">
        <v>510</v>
      </c>
      <c r="D55" s="24" t="s">
        <v>538</v>
      </c>
      <c r="E55" s="74">
        <v>1</v>
      </c>
      <c r="F55" s="111"/>
      <c r="G55" s="110"/>
      <c r="H55" s="49">
        <f t="shared" si="8"/>
        <v>0</v>
      </c>
      <c r="I55" s="126"/>
      <c r="J55" s="126"/>
      <c r="K55" s="50">
        <f t="shared" si="9"/>
        <v>0</v>
      </c>
      <c r="L55" s="51">
        <f t="shared" si="10"/>
        <v>0</v>
      </c>
      <c r="M55" s="49">
        <f t="shared" si="11"/>
        <v>0</v>
      </c>
      <c r="N55" s="49">
        <f t="shared" si="12"/>
        <v>0</v>
      </c>
      <c r="O55" s="49">
        <f t="shared" si="13"/>
        <v>0</v>
      </c>
      <c r="P55" s="50">
        <f t="shared" si="14"/>
        <v>0</v>
      </c>
    </row>
    <row r="56" spans="1:16" x14ac:dyDescent="0.2">
      <c r="A56" s="38" t="s">
        <v>543</v>
      </c>
      <c r="B56" s="39" t="s">
        <v>701</v>
      </c>
      <c r="C56" s="106" t="s">
        <v>511</v>
      </c>
      <c r="D56" s="24" t="s">
        <v>538</v>
      </c>
      <c r="E56" s="74">
        <v>1</v>
      </c>
      <c r="F56" s="111"/>
      <c r="G56" s="110"/>
      <c r="H56" s="49">
        <f t="shared" si="8"/>
        <v>0</v>
      </c>
      <c r="I56" s="126"/>
      <c r="J56" s="126"/>
      <c r="K56" s="50">
        <f t="shared" si="9"/>
        <v>0</v>
      </c>
      <c r="L56" s="51">
        <f t="shared" si="10"/>
        <v>0</v>
      </c>
      <c r="M56" s="49">
        <f t="shared" si="11"/>
        <v>0</v>
      </c>
      <c r="N56" s="49">
        <f t="shared" si="12"/>
        <v>0</v>
      </c>
      <c r="O56" s="49">
        <f t="shared" si="13"/>
        <v>0</v>
      </c>
      <c r="P56" s="50">
        <f t="shared" si="14"/>
        <v>0</v>
      </c>
    </row>
    <row r="57" spans="1:16" x14ac:dyDescent="0.2">
      <c r="A57" s="38" t="s">
        <v>544</v>
      </c>
      <c r="B57" s="39" t="s">
        <v>701</v>
      </c>
      <c r="C57" s="106" t="s">
        <v>512</v>
      </c>
      <c r="D57" s="24" t="s">
        <v>538</v>
      </c>
      <c r="E57" s="74">
        <v>1</v>
      </c>
      <c r="F57" s="111"/>
      <c r="G57" s="110"/>
      <c r="H57" s="49">
        <f t="shared" si="8"/>
        <v>0</v>
      </c>
      <c r="I57" s="126"/>
      <c r="J57" s="126"/>
      <c r="K57" s="50">
        <f t="shared" si="9"/>
        <v>0</v>
      </c>
      <c r="L57" s="51">
        <f t="shared" si="10"/>
        <v>0</v>
      </c>
      <c r="M57" s="49">
        <f t="shared" si="11"/>
        <v>0</v>
      </c>
      <c r="N57" s="49">
        <f t="shared" si="12"/>
        <v>0</v>
      </c>
      <c r="O57" s="49">
        <f t="shared" si="13"/>
        <v>0</v>
      </c>
      <c r="P57" s="50">
        <f t="shared" si="14"/>
        <v>0</v>
      </c>
    </row>
    <row r="58" spans="1:16" x14ac:dyDescent="0.2">
      <c r="A58" s="38" t="s">
        <v>545</v>
      </c>
      <c r="B58" s="39" t="s">
        <v>701</v>
      </c>
      <c r="C58" s="106" t="s">
        <v>502</v>
      </c>
      <c r="D58" s="24" t="s">
        <v>538</v>
      </c>
      <c r="E58" s="74">
        <v>1</v>
      </c>
      <c r="F58" s="111"/>
      <c r="G58" s="110"/>
      <c r="H58" s="49">
        <f t="shared" si="8"/>
        <v>0</v>
      </c>
      <c r="I58" s="126"/>
      <c r="J58" s="126"/>
      <c r="K58" s="50">
        <f t="shared" si="9"/>
        <v>0</v>
      </c>
      <c r="L58" s="51">
        <f t="shared" si="10"/>
        <v>0</v>
      </c>
      <c r="M58" s="49">
        <f t="shared" si="11"/>
        <v>0</v>
      </c>
      <c r="N58" s="49">
        <f t="shared" si="12"/>
        <v>0</v>
      </c>
      <c r="O58" s="49">
        <f t="shared" si="13"/>
        <v>0</v>
      </c>
      <c r="P58" s="50">
        <f t="shared" si="14"/>
        <v>0</v>
      </c>
    </row>
    <row r="59" spans="1:16" x14ac:dyDescent="0.2">
      <c r="A59" s="38" t="s">
        <v>546</v>
      </c>
      <c r="B59" s="39" t="s">
        <v>701</v>
      </c>
      <c r="C59" s="106" t="s">
        <v>513</v>
      </c>
      <c r="D59" s="24" t="s">
        <v>538</v>
      </c>
      <c r="E59" s="74">
        <v>2</v>
      </c>
      <c r="F59" s="111"/>
      <c r="G59" s="110"/>
      <c r="H59" s="49">
        <f t="shared" si="8"/>
        <v>0</v>
      </c>
      <c r="I59" s="126"/>
      <c r="J59" s="126"/>
      <c r="K59" s="50">
        <f t="shared" si="9"/>
        <v>0</v>
      </c>
      <c r="L59" s="51">
        <f t="shared" si="10"/>
        <v>0</v>
      </c>
      <c r="M59" s="49">
        <f t="shared" si="11"/>
        <v>0</v>
      </c>
      <c r="N59" s="49">
        <f t="shared" si="12"/>
        <v>0</v>
      </c>
      <c r="O59" s="49">
        <f t="shared" si="13"/>
        <v>0</v>
      </c>
      <c r="P59" s="50">
        <f t="shared" si="14"/>
        <v>0</v>
      </c>
    </row>
    <row r="60" spans="1:16" x14ac:dyDescent="0.2">
      <c r="A60" s="38" t="s">
        <v>547</v>
      </c>
      <c r="B60" s="39" t="s">
        <v>701</v>
      </c>
      <c r="C60" s="106" t="s">
        <v>489</v>
      </c>
      <c r="D60" s="24" t="s">
        <v>538</v>
      </c>
      <c r="E60" s="74">
        <v>2</v>
      </c>
      <c r="F60" s="111"/>
      <c r="G60" s="110"/>
      <c r="H60" s="49">
        <f t="shared" si="8"/>
        <v>0</v>
      </c>
      <c r="I60" s="126"/>
      <c r="J60" s="126"/>
      <c r="K60" s="50">
        <f t="shared" si="9"/>
        <v>0</v>
      </c>
      <c r="L60" s="51">
        <f t="shared" si="10"/>
        <v>0</v>
      </c>
      <c r="M60" s="49">
        <f t="shared" si="11"/>
        <v>0</v>
      </c>
      <c r="N60" s="49">
        <f t="shared" si="12"/>
        <v>0</v>
      </c>
      <c r="O60" s="49">
        <f t="shared" si="13"/>
        <v>0</v>
      </c>
      <c r="P60" s="50">
        <f t="shared" si="14"/>
        <v>0</v>
      </c>
    </row>
    <row r="61" spans="1:16" x14ac:dyDescent="0.2">
      <c r="A61" s="38" t="s">
        <v>548</v>
      </c>
      <c r="B61" s="39" t="s">
        <v>701</v>
      </c>
      <c r="C61" s="106" t="s">
        <v>505</v>
      </c>
      <c r="D61" s="24" t="s">
        <v>538</v>
      </c>
      <c r="E61" s="74">
        <v>2</v>
      </c>
      <c r="F61" s="111"/>
      <c r="G61" s="110"/>
      <c r="H61" s="49">
        <f t="shared" si="8"/>
        <v>0</v>
      </c>
      <c r="I61" s="126"/>
      <c r="J61" s="126"/>
      <c r="K61" s="50">
        <f t="shared" si="9"/>
        <v>0</v>
      </c>
      <c r="L61" s="51">
        <f t="shared" si="10"/>
        <v>0</v>
      </c>
      <c r="M61" s="49">
        <f t="shared" si="11"/>
        <v>0</v>
      </c>
      <c r="N61" s="49">
        <f t="shared" si="12"/>
        <v>0</v>
      </c>
      <c r="O61" s="49">
        <f t="shared" si="13"/>
        <v>0</v>
      </c>
      <c r="P61" s="50">
        <f t="shared" si="14"/>
        <v>0</v>
      </c>
    </row>
    <row r="62" spans="1:16" x14ac:dyDescent="0.2">
      <c r="A62" s="38">
        <v>4</v>
      </c>
      <c r="B62" s="39" t="s">
        <v>701</v>
      </c>
      <c r="C62" s="105" t="s">
        <v>514</v>
      </c>
      <c r="D62" s="24"/>
      <c r="E62" s="74"/>
      <c r="F62" s="111"/>
      <c r="G62" s="110"/>
      <c r="H62" s="49">
        <f t="shared" si="8"/>
        <v>0</v>
      </c>
      <c r="I62" s="126"/>
      <c r="J62" s="126"/>
      <c r="K62" s="50">
        <f t="shared" si="9"/>
        <v>0</v>
      </c>
      <c r="L62" s="51">
        <f t="shared" si="10"/>
        <v>0</v>
      </c>
      <c r="M62" s="49">
        <f t="shared" si="11"/>
        <v>0</v>
      </c>
      <c r="N62" s="49">
        <f t="shared" si="12"/>
        <v>0</v>
      </c>
      <c r="O62" s="49">
        <f t="shared" si="13"/>
        <v>0</v>
      </c>
      <c r="P62" s="50">
        <f t="shared" si="14"/>
        <v>0</v>
      </c>
    </row>
    <row r="63" spans="1:16" x14ac:dyDescent="0.2">
      <c r="A63" s="38" t="s">
        <v>250</v>
      </c>
      <c r="B63" s="39" t="s">
        <v>701</v>
      </c>
      <c r="C63" s="106" t="s">
        <v>515</v>
      </c>
      <c r="D63" s="24" t="s">
        <v>539</v>
      </c>
      <c r="E63" s="74">
        <v>3</v>
      </c>
      <c r="F63" s="111"/>
      <c r="G63" s="110"/>
      <c r="H63" s="49">
        <f t="shared" si="8"/>
        <v>0</v>
      </c>
      <c r="I63" s="126"/>
      <c r="J63" s="126"/>
      <c r="K63" s="50">
        <f t="shared" si="9"/>
        <v>0</v>
      </c>
      <c r="L63" s="51">
        <f t="shared" si="10"/>
        <v>0</v>
      </c>
      <c r="M63" s="49">
        <f t="shared" si="11"/>
        <v>0</v>
      </c>
      <c r="N63" s="49">
        <f t="shared" si="12"/>
        <v>0</v>
      </c>
      <c r="O63" s="49">
        <f t="shared" si="13"/>
        <v>0</v>
      </c>
      <c r="P63" s="50">
        <f t="shared" si="14"/>
        <v>0</v>
      </c>
    </row>
    <row r="64" spans="1:16" x14ac:dyDescent="0.2">
      <c r="A64" s="38" t="s">
        <v>251</v>
      </c>
      <c r="B64" s="39" t="s">
        <v>701</v>
      </c>
      <c r="C64" s="106" t="s">
        <v>516</v>
      </c>
      <c r="D64" s="24" t="s">
        <v>539</v>
      </c>
      <c r="E64" s="74">
        <v>6</v>
      </c>
      <c r="F64" s="111"/>
      <c r="G64" s="110"/>
      <c r="H64" s="49">
        <f t="shared" si="8"/>
        <v>0</v>
      </c>
      <c r="I64" s="126"/>
      <c r="J64" s="126"/>
      <c r="K64" s="50">
        <f t="shared" si="9"/>
        <v>0</v>
      </c>
      <c r="L64" s="51">
        <f t="shared" si="10"/>
        <v>0</v>
      </c>
      <c r="M64" s="49">
        <f t="shared" si="11"/>
        <v>0</v>
      </c>
      <c r="N64" s="49">
        <f t="shared" si="12"/>
        <v>0</v>
      </c>
      <c r="O64" s="49">
        <f t="shared" si="13"/>
        <v>0</v>
      </c>
      <c r="P64" s="50">
        <f t="shared" si="14"/>
        <v>0</v>
      </c>
    </row>
    <row r="65" spans="1:16" x14ac:dyDescent="0.2">
      <c r="A65" s="38" t="s">
        <v>266</v>
      </c>
      <c r="B65" s="39" t="s">
        <v>701</v>
      </c>
      <c r="C65" s="106" t="s">
        <v>517</v>
      </c>
      <c r="D65" s="24" t="s">
        <v>539</v>
      </c>
      <c r="E65" s="74">
        <v>4</v>
      </c>
      <c r="F65" s="111"/>
      <c r="G65" s="110"/>
      <c r="H65" s="49">
        <f t="shared" si="8"/>
        <v>0</v>
      </c>
      <c r="I65" s="126"/>
      <c r="J65" s="126"/>
      <c r="K65" s="50">
        <f t="shared" si="9"/>
        <v>0</v>
      </c>
      <c r="L65" s="51">
        <f t="shared" si="10"/>
        <v>0</v>
      </c>
      <c r="M65" s="49">
        <f t="shared" si="11"/>
        <v>0</v>
      </c>
      <c r="N65" s="49">
        <f t="shared" si="12"/>
        <v>0</v>
      </c>
      <c r="O65" s="49">
        <f t="shared" si="13"/>
        <v>0</v>
      </c>
      <c r="P65" s="50">
        <f t="shared" si="14"/>
        <v>0</v>
      </c>
    </row>
    <row r="66" spans="1:16" x14ac:dyDescent="0.2">
      <c r="A66" s="38" t="s">
        <v>267</v>
      </c>
      <c r="B66" s="39" t="s">
        <v>701</v>
      </c>
      <c r="C66" s="106" t="s">
        <v>518</v>
      </c>
      <c r="D66" s="24" t="s">
        <v>539</v>
      </c>
      <c r="E66" s="74">
        <v>2</v>
      </c>
      <c r="F66" s="111"/>
      <c r="G66" s="110"/>
      <c r="H66" s="49">
        <f t="shared" si="8"/>
        <v>0</v>
      </c>
      <c r="I66" s="126"/>
      <c r="J66" s="126"/>
      <c r="K66" s="50">
        <f t="shared" si="9"/>
        <v>0</v>
      </c>
      <c r="L66" s="51">
        <f t="shared" si="10"/>
        <v>0</v>
      </c>
      <c r="M66" s="49">
        <f t="shared" si="11"/>
        <v>0</v>
      </c>
      <c r="N66" s="49">
        <f t="shared" si="12"/>
        <v>0</v>
      </c>
      <c r="O66" s="49">
        <f t="shared" si="13"/>
        <v>0</v>
      </c>
      <c r="P66" s="50">
        <f t="shared" si="14"/>
        <v>0</v>
      </c>
    </row>
    <row r="67" spans="1:16" x14ac:dyDescent="0.2">
      <c r="A67" s="38" t="s">
        <v>268</v>
      </c>
      <c r="B67" s="39" t="s">
        <v>701</v>
      </c>
      <c r="C67" s="106" t="s">
        <v>519</v>
      </c>
      <c r="D67" s="24" t="s">
        <v>539</v>
      </c>
      <c r="E67" s="74">
        <v>4</v>
      </c>
      <c r="F67" s="111"/>
      <c r="G67" s="110"/>
      <c r="H67" s="49">
        <f t="shared" si="8"/>
        <v>0</v>
      </c>
      <c r="I67" s="126"/>
      <c r="J67" s="126"/>
      <c r="K67" s="50">
        <f t="shared" si="9"/>
        <v>0</v>
      </c>
      <c r="L67" s="51">
        <f t="shared" si="10"/>
        <v>0</v>
      </c>
      <c r="M67" s="49">
        <f t="shared" si="11"/>
        <v>0</v>
      </c>
      <c r="N67" s="49">
        <f t="shared" si="12"/>
        <v>0</v>
      </c>
      <c r="O67" s="49">
        <f t="shared" si="13"/>
        <v>0</v>
      </c>
      <c r="P67" s="50">
        <f t="shared" si="14"/>
        <v>0</v>
      </c>
    </row>
    <row r="68" spans="1:16" x14ac:dyDescent="0.2">
      <c r="A68" s="38" t="s">
        <v>269</v>
      </c>
      <c r="B68" s="39" t="s">
        <v>701</v>
      </c>
      <c r="C68" s="106" t="s">
        <v>520</v>
      </c>
      <c r="D68" s="24" t="s">
        <v>539</v>
      </c>
      <c r="E68" s="74">
        <v>6</v>
      </c>
      <c r="F68" s="111"/>
      <c r="G68" s="110"/>
      <c r="H68" s="49">
        <f t="shared" si="8"/>
        <v>0</v>
      </c>
      <c r="I68" s="126"/>
      <c r="J68" s="126"/>
      <c r="K68" s="50">
        <f t="shared" si="9"/>
        <v>0</v>
      </c>
      <c r="L68" s="51">
        <f t="shared" si="10"/>
        <v>0</v>
      </c>
      <c r="M68" s="49">
        <f t="shared" si="11"/>
        <v>0</v>
      </c>
      <c r="N68" s="49">
        <f t="shared" si="12"/>
        <v>0</v>
      </c>
      <c r="O68" s="49">
        <f t="shared" si="13"/>
        <v>0</v>
      </c>
      <c r="P68" s="50">
        <f t="shared" si="14"/>
        <v>0</v>
      </c>
    </row>
    <row r="69" spans="1:16" ht="22.5" x14ac:dyDescent="0.2">
      <c r="A69" s="38" t="s">
        <v>270</v>
      </c>
      <c r="B69" s="39" t="s">
        <v>701</v>
      </c>
      <c r="C69" s="106" t="s">
        <v>521</v>
      </c>
      <c r="D69" s="24" t="s">
        <v>539</v>
      </c>
      <c r="E69" s="74">
        <v>4</v>
      </c>
      <c r="F69" s="111"/>
      <c r="G69" s="110"/>
      <c r="H69" s="49">
        <f t="shared" si="8"/>
        <v>0</v>
      </c>
      <c r="I69" s="126"/>
      <c r="J69" s="126"/>
      <c r="K69" s="50">
        <f t="shared" si="9"/>
        <v>0</v>
      </c>
      <c r="L69" s="51">
        <f t="shared" si="10"/>
        <v>0</v>
      </c>
      <c r="M69" s="49">
        <f t="shared" si="11"/>
        <v>0</v>
      </c>
      <c r="N69" s="49">
        <f t="shared" si="12"/>
        <v>0</v>
      </c>
      <c r="O69" s="49">
        <f t="shared" si="13"/>
        <v>0</v>
      </c>
      <c r="P69" s="50">
        <f t="shared" si="14"/>
        <v>0</v>
      </c>
    </row>
    <row r="70" spans="1:16" ht="22.5" x14ac:dyDescent="0.2">
      <c r="A70" s="38" t="s">
        <v>271</v>
      </c>
      <c r="B70" s="39" t="s">
        <v>701</v>
      </c>
      <c r="C70" s="106" t="s">
        <v>522</v>
      </c>
      <c r="D70" s="24" t="s">
        <v>539</v>
      </c>
      <c r="E70" s="74">
        <v>7</v>
      </c>
      <c r="F70" s="111"/>
      <c r="G70" s="110"/>
      <c r="H70" s="49">
        <f t="shared" si="8"/>
        <v>0</v>
      </c>
      <c r="I70" s="126"/>
      <c r="J70" s="126"/>
      <c r="K70" s="50">
        <f t="shared" si="9"/>
        <v>0</v>
      </c>
      <c r="L70" s="51">
        <f t="shared" si="10"/>
        <v>0</v>
      </c>
      <c r="M70" s="49">
        <f t="shared" si="11"/>
        <v>0</v>
      </c>
      <c r="N70" s="49">
        <f t="shared" si="12"/>
        <v>0</v>
      </c>
      <c r="O70" s="49">
        <f t="shared" si="13"/>
        <v>0</v>
      </c>
      <c r="P70" s="50">
        <f t="shared" si="14"/>
        <v>0</v>
      </c>
    </row>
    <row r="71" spans="1:16" ht="22.5" x14ac:dyDescent="0.2">
      <c r="A71" s="38" t="s">
        <v>272</v>
      </c>
      <c r="B71" s="39" t="s">
        <v>701</v>
      </c>
      <c r="C71" s="106" t="s">
        <v>523</v>
      </c>
      <c r="D71" s="24" t="s">
        <v>539</v>
      </c>
      <c r="E71" s="74">
        <v>5</v>
      </c>
      <c r="F71" s="111"/>
      <c r="G71" s="110"/>
      <c r="H71" s="49">
        <f t="shared" si="8"/>
        <v>0</v>
      </c>
      <c r="I71" s="126"/>
      <c r="J71" s="126"/>
      <c r="K71" s="50">
        <f t="shared" si="9"/>
        <v>0</v>
      </c>
      <c r="L71" s="51">
        <f t="shared" si="10"/>
        <v>0</v>
      </c>
      <c r="M71" s="49">
        <f t="shared" si="11"/>
        <v>0</v>
      </c>
      <c r="N71" s="49">
        <f t="shared" si="12"/>
        <v>0</v>
      </c>
      <c r="O71" s="49">
        <f t="shared" si="13"/>
        <v>0</v>
      </c>
      <c r="P71" s="50">
        <f t="shared" si="14"/>
        <v>0</v>
      </c>
    </row>
    <row r="72" spans="1:16" ht="22.5" x14ac:dyDescent="0.2">
      <c r="A72" s="38" t="s">
        <v>273</v>
      </c>
      <c r="B72" s="39" t="s">
        <v>701</v>
      </c>
      <c r="C72" s="106" t="s">
        <v>524</v>
      </c>
      <c r="D72" s="24" t="s">
        <v>539</v>
      </c>
      <c r="E72" s="74">
        <v>3</v>
      </c>
      <c r="F72" s="111"/>
      <c r="G72" s="110"/>
      <c r="H72" s="49">
        <f t="shared" si="8"/>
        <v>0</v>
      </c>
      <c r="I72" s="126"/>
      <c r="J72" s="126"/>
      <c r="K72" s="50">
        <f t="shared" si="9"/>
        <v>0</v>
      </c>
      <c r="L72" s="51">
        <f t="shared" si="10"/>
        <v>0</v>
      </c>
      <c r="M72" s="49">
        <f t="shared" si="11"/>
        <v>0</v>
      </c>
      <c r="N72" s="49">
        <f t="shared" si="12"/>
        <v>0</v>
      </c>
      <c r="O72" s="49">
        <f t="shared" si="13"/>
        <v>0</v>
      </c>
      <c r="P72" s="50">
        <f t="shared" si="14"/>
        <v>0</v>
      </c>
    </row>
    <row r="73" spans="1:16" ht="22.5" x14ac:dyDescent="0.2">
      <c r="A73" s="38" t="s">
        <v>274</v>
      </c>
      <c r="B73" s="39" t="s">
        <v>701</v>
      </c>
      <c r="C73" s="106" t="s">
        <v>525</v>
      </c>
      <c r="D73" s="24" t="s">
        <v>539</v>
      </c>
      <c r="E73" s="74">
        <v>6</v>
      </c>
      <c r="F73" s="111"/>
      <c r="G73" s="110"/>
      <c r="H73" s="49">
        <f t="shared" si="8"/>
        <v>0</v>
      </c>
      <c r="I73" s="126"/>
      <c r="J73" s="126"/>
      <c r="K73" s="50">
        <f t="shared" si="9"/>
        <v>0</v>
      </c>
      <c r="L73" s="51">
        <f t="shared" si="10"/>
        <v>0</v>
      </c>
      <c r="M73" s="49">
        <f t="shared" si="11"/>
        <v>0</v>
      </c>
      <c r="N73" s="49">
        <f t="shared" si="12"/>
        <v>0</v>
      </c>
      <c r="O73" s="49">
        <f t="shared" si="13"/>
        <v>0</v>
      </c>
      <c r="P73" s="50">
        <f t="shared" si="14"/>
        <v>0</v>
      </c>
    </row>
    <row r="74" spans="1:16" ht="22.5" x14ac:dyDescent="0.2">
      <c r="A74" s="38" t="s">
        <v>275</v>
      </c>
      <c r="B74" s="39" t="s">
        <v>701</v>
      </c>
      <c r="C74" s="106" t="s">
        <v>526</v>
      </c>
      <c r="D74" s="24" t="s">
        <v>539</v>
      </c>
      <c r="E74" s="74">
        <v>7</v>
      </c>
      <c r="F74" s="111"/>
      <c r="G74" s="110"/>
      <c r="H74" s="49">
        <f t="shared" si="8"/>
        <v>0</v>
      </c>
      <c r="I74" s="126"/>
      <c r="J74" s="126"/>
      <c r="K74" s="50">
        <f t="shared" si="9"/>
        <v>0</v>
      </c>
      <c r="L74" s="51">
        <f t="shared" si="10"/>
        <v>0</v>
      </c>
      <c r="M74" s="49">
        <f t="shared" si="11"/>
        <v>0</v>
      </c>
      <c r="N74" s="49">
        <f t="shared" si="12"/>
        <v>0</v>
      </c>
      <c r="O74" s="49">
        <f t="shared" si="13"/>
        <v>0</v>
      </c>
      <c r="P74" s="50">
        <f t="shared" si="14"/>
        <v>0</v>
      </c>
    </row>
    <row r="75" spans="1:16" ht="22.5" x14ac:dyDescent="0.2">
      <c r="A75" s="38" t="s">
        <v>276</v>
      </c>
      <c r="B75" s="39" t="s">
        <v>701</v>
      </c>
      <c r="C75" s="106" t="s">
        <v>527</v>
      </c>
      <c r="D75" s="24" t="s">
        <v>540</v>
      </c>
      <c r="E75" s="74">
        <v>1</v>
      </c>
      <c r="F75" s="111"/>
      <c r="G75" s="110"/>
      <c r="H75" s="49">
        <f t="shared" si="8"/>
        <v>0</v>
      </c>
      <c r="I75" s="126"/>
      <c r="J75" s="126"/>
      <c r="K75" s="50">
        <f t="shared" si="9"/>
        <v>0</v>
      </c>
      <c r="L75" s="51">
        <f t="shared" si="10"/>
        <v>0</v>
      </c>
      <c r="M75" s="49">
        <f t="shared" si="11"/>
        <v>0</v>
      </c>
      <c r="N75" s="49">
        <f t="shared" si="12"/>
        <v>0</v>
      </c>
      <c r="O75" s="49">
        <f t="shared" si="13"/>
        <v>0</v>
      </c>
      <c r="P75" s="50">
        <f t="shared" si="14"/>
        <v>0</v>
      </c>
    </row>
    <row r="76" spans="1:16" ht="22.5" x14ac:dyDescent="0.2">
      <c r="A76" s="38">
        <v>5</v>
      </c>
      <c r="B76" s="39"/>
      <c r="C76" s="105" t="s">
        <v>528</v>
      </c>
      <c r="D76" s="24"/>
      <c r="E76" s="74"/>
      <c r="F76" s="111"/>
      <c r="G76" s="110"/>
      <c r="H76" s="49">
        <f t="shared" si="8"/>
        <v>0</v>
      </c>
      <c r="I76" s="126"/>
      <c r="J76" s="126"/>
      <c r="K76" s="50">
        <f t="shared" si="9"/>
        <v>0</v>
      </c>
      <c r="L76" s="51">
        <f t="shared" si="10"/>
        <v>0</v>
      </c>
      <c r="M76" s="49">
        <f t="shared" si="11"/>
        <v>0</v>
      </c>
      <c r="N76" s="49">
        <f t="shared" si="12"/>
        <v>0</v>
      </c>
      <c r="O76" s="49">
        <f t="shared" si="13"/>
        <v>0</v>
      </c>
      <c r="P76" s="50">
        <f t="shared" si="14"/>
        <v>0</v>
      </c>
    </row>
    <row r="77" spans="1:16" x14ac:dyDescent="0.2">
      <c r="A77" s="38" t="s">
        <v>279</v>
      </c>
      <c r="B77" s="39" t="s">
        <v>701</v>
      </c>
      <c r="C77" s="106" t="s">
        <v>834</v>
      </c>
      <c r="D77" s="24" t="s">
        <v>538</v>
      </c>
      <c r="E77" s="74">
        <v>1</v>
      </c>
      <c r="F77" s="111"/>
      <c r="G77" s="110"/>
      <c r="H77" s="49">
        <f t="shared" si="8"/>
        <v>0</v>
      </c>
      <c r="I77" s="126"/>
      <c r="J77" s="126"/>
      <c r="K77" s="50">
        <f t="shared" si="9"/>
        <v>0</v>
      </c>
      <c r="L77" s="51">
        <f t="shared" si="10"/>
        <v>0</v>
      </c>
      <c r="M77" s="49">
        <f t="shared" si="11"/>
        <v>0</v>
      </c>
      <c r="N77" s="49">
        <f t="shared" si="12"/>
        <v>0</v>
      </c>
      <c r="O77" s="49">
        <f t="shared" si="13"/>
        <v>0</v>
      </c>
      <c r="P77" s="50">
        <f t="shared" si="14"/>
        <v>0</v>
      </c>
    </row>
    <row r="78" spans="1:16" x14ac:dyDescent="0.2">
      <c r="A78" s="38" t="s">
        <v>282</v>
      </c>
      <c r="B78" s="39" t="s">
        <v>701</v>
      </c>
      <c r="C78" s="106" t="s">
        <v>529</v>
      </c>
      <c r="D78" s="24" t="s">
        <v>538</v>
      </c>
      <c r="E78" s="74">
        <v>1</v>
      </c>
      <c r="F78" s="111"/>
      <c r="G78" s="110"/>
      <c r="H78" s="49">
        <f t="shared" si="8"/>
        <v>0</v>
      </c>
      <c r="I78" s="126"/>
      <c r="J78" s="126"/>
      <c r="K78" s="50">
        <f t="shared" si="9"/>
        <v>0</v>
      </c>
      <c r="L78" s="51">
        <f t="shared" si="10"/>
        <v>0</v>
      </c>
      <c r="M78" s="49">
        <f t="shared" si="11"/>
        <v>0</v>
      </c>
      <c r="N78" s="49">
        <f t="shared" si="12"/>
        <v>0</v>
      </c>
      <c r="O78" s="49">
        <f t="shared" si="13"/>
        <v>0</v>
      </c>
      <c r="P78" s="50">
        <f t="shared" si="14"/>
        <v>0</v>
      </c>
    </row>
    <row r="79" spans="1:16" x14ac:dyDescent="0.2">
      <c r="A79" s="38" t="s">
        <v>283</v>
      </c>
      <c r="B79" s="39" t="s">
        <v>701</v>
      </c>
      <c r="C79" s="106" t="s">
        <v>530</v>
      </c>
      <c r="D79" s="24" t="s">
        <v>538</v>
      </c>
      <c r="E79" s="74">
        <v>1</v>
      </c>
      <c r="F79" s="111"/>
      <c r="G79" s="110"/>
      <c r="H79" s="49">
        <f t="shared" si="8"/>
        <v>0</v>
      </c>
      <c r="I79" s="126"/>
      <c r="J79" s="126"/>
      <c r="K79" s="50">
        <f t="shared" si="9"/>
        <v>0</v>
      </c>
      <c r="L79" s="51">
        <f t="shared" si="10"/>
        <v>0</v>
      </c>
      <c r="M79" s="49">
        <f t="shared" si="11"/>
        <v>0</v>
      </c>
      <c r="N79" s="49">
        <f t="shared" si="12"/>
        <v>0</v>
      </c>
      <c r="O79" s="49">
        <f t="shared" si="13"/>
        <v>0</v>
      </c>
      <c r="P79" s="50">
        <f t="shared" si="14"/>
        <v>0</v>
      </c>
    </row>
    <row r="80" spans="1:16" x14ac:dyDescent="0.2">
      <c r="A80" s="38" t="s">
        <v>284</v>
      </c>
      <c r="B80" s="39" t="s">
        <v>701</v>
      </c>
      <c r="C80" s="106" t="s">
        <v>531</v>
      </c>
      <c r="D80" s="24" t="s">
        <v>538</v>
      </c>
      <c r="E80" s="74">
        <v>1</v>
      </c>
      <c r="F80" s="111"/>
      <c r="G80" s="110"/>
      <c r="H80" s="49">
        <f t="shared" si="8"/>
        <v>0</v>
      </c>
      <c r="I80" s="126"/>
      <c r="J80" s="126"/>
      <c r="K80" s="50">
        <f t="shared" si="9"/>
        <v>0</v>
      </c>
      <c r="L80" s="51">
        <f t="shared" si="10"/>
        <v>0</v>
      </c>
      <c r="M80" s="49">
        <f t="shared" si="11"/>
        <v>0</v>
      </c>
      <c r="N80" s="49">
        <f t="shared" si="12"/>
        <v>0</v>
      </c>
      <c r="O80" s="49">
        <f t="shared" si="13"/>
        <v>0</v>
      </c>
      <c r="P80" s="50">
        <f t="shared" si="14"/>
        <v>0</v>
      </c>
    </row>
    <row r="81" spans="1:16" x14ac:dyDescent="0.2">
      <c r="A81" s="38" t="s">
        <v>285</v>
      </c>
      <c r="B81" s="39" t="s">
        <v>701</v>
      </c>
      <c r="C81" s="106" t="s">
        <v>532</v>
      </c>
      <c r="D81" s="24" t="s">
        <v>538</v>
      </c>
      <c r="E81" s="74">
        <v>1</v>
      </c>
      <c r="F81" s="111"/>
      <c r="G81" s="110"/>
      <c r="H81" s="49">
        <f t="shared" si="8"/>
        <v>0</v>
      </c>
      <c r="I81" s="126"/>
      <c r="J81" s="126"/>
      <c r="K81" s="50">
        <f t="shared" si="9"/>
        <v>0</v>
      </c>
      <c r="L81" s="51">
        <f t="shared" si="10"/>
        <v>0</v>
      </c>
      <c r="M81" s="49">
        <f t="shared" si="11"/>
        <v>0</v>
      </c>
      <c r="N81" s="49">
        <f t="shared" si="12"/>
        <v>0</v>
      </c>
      <c r="O81" s="49">
        <f t="shared" si="13"/>
        <v>0</v>
      </c>
      <c r="P81" s="50">
        <f t="shared" si="14"/>
        <v>0</v>
      </c>
    </row>
    <row r="82" spans="1:16" x14ac:dyDescent="0.2">
      <c r="A82" s="38" t="s">
        <v>286</v>
      </c>
      <c r="B82" s="39" t="s">
        <v>701</v>
      </c>
      <c r="C82" s="106" t="s">
        <v>533</v>
      </c>
      <c r="D82" s="24" t="s">
        <v>538</v>
      </c>
      <c r="E82" s="74">
        <v>1</v>
      </c>
      <c r="F82" s="111"/>
      <c r="G82" s="110"/>
      <c r="H82" s="49">
        <f t="shared" ref="H82:H86" si="15">ROUND(F82*G82,2)</f>
        <v>0</v>
      </c>
      <c r="I82" s="126"/>
      <c r="J82" s="126"/>
      <c r="K82" s="50">
        <f t="shared" ref="K82:K86" si="16">SUM(H82:J82)</f>
        <v>0</v>
      </c>
      <c r="L82" s="51">
        <f t="shared" ref="L82:L86" si="17">ROUND(E82*F82,2)</f>
        <v>0</v>
      </c>
      <c r="M82" s="49">
        <f t="shared" ref="M82:M86" si="18">ROUND(H82*E82,2)</f>
        <v>0</v>
      </c>
      <c r="N82" s="49">
        <f t="shared" ref="N82:N86" si="19">ROUND(I82*E82,2)</f>
        <v>0</v>
      </c>
      <c r="O82" s="49">
        <f t="shared" ref="O82:O86" si="20">ROUND(J82*E82,2)</f>
        <v>0</v>
      </c>
      <c r="P82" s="50">
        <f t="shared" ref="P82:P86" si="21">SUM(M82:O82)</f>
        <v>0</v>
      </c>
    </row>
    <row r="83" spans="1:16" x14ac:dyDescent="0.2">
      <c r="A83" s="38" t="s">
        <v>287</v>
      </c>
      <c r="B83" s="39" t="s">
        <v>701</v>
      </c>
      <c r="C83" s="107" t="s">
        <v>534</v>
      </c>
      <c r="D83" s="24" t="s">
        <v>540</v>
      </c>
      <c r="E83" s="74">
        <v>1</v>
      </c>
      <c r="F83" s="111"/>
      <c r="G83" s="110"/>
      <c r="H83" s="49">
        <f t="shared" si="15"/>
        <v>0</v>
      </c>
      <c r="I83" s="126"/>
      <c r="J83" s="126"/>
      <c r="K83" s="50">
        <f t="shared" si="16"/>
        <v>0</v>
      </c>
      <c r="L83" s="51">
        <f t="shared" si="17"/>
        <v>0</v>
      </c>
      <c r="M83" s="49">
        <f t="shared" si="18"/>
        <v>0</v>
      </c>
      <c r="N83" s="49">
        <f t="shared" si="19"/>
        <v>0</v>
      </c>
      <c r="O83" s="49">
        <f t="shared" si="20"/>
        <v>0</v>
      </c>
      <c r="P83" s="50">
        <f t="shared" si="21"/>
        <v>0</v>
      </c>
    </row>
    <row r="84" spans="1:16" x14ac:dyDescent="0.2">
      <c r="A84" s="38" t="s">
        <v>549</v>
      </c>
      <c r="B84" s="39" t="s">
        <v>701</v>
      </c>
      <c r="C84" s="105" t="s">
        <v>535</v>
      </c>
      <c r="D84" s="24"/>
      <c r="E84" s="74"/>
      <c r="F84" s="111"/>
      <c r="G84" s="110"/>
      <c r="H84" s="49">
        <f t="shared" si="15"/>
        <v>0</v>
      </c>
      <c r="I84" s="126"/>
      <c r="J84" s="126"/>
      <c r="K84" s="50">
        <f t="shared" si="16"/>
        <v>0</v>
      </c>
      <c r="L84" s="51">
        <f t="shared" si="17"/>
        <v>0</v>
      </c>
      <c r="M84" s="49">
        <f t="shared" si="18"/>
        <v>0</v>
      </c>
      <c r="N84" s="49">
        <f t="shared" si="19"/>
        <v>0</v>
      </c>
      <c r="O84" s="49">
        <f t="shared" si="20"/>
        <v>0</v>
      </c>
      <c r="P84" s="50">
        <f t="shared" si="21"/>
        <v>0</v>
      </c>
    </row>
    <row r="85" spans="1:16" x14ac:dyDescent="0.2">
      <c r="A85" s="38" t="s">
        <v>550</v>
      </c>
      <c r="B85" s="39" t="s">
        <v>701</v>
      </c>
      <c r="C85" s="108" t="s">
        <v>536</v>
      </c>
      <c r="D85" s="24" t="s">
        <v>540</v>
      </c>
      <c r="E85" s="74">
        <v>1</v>
      </c>
      <c r="F85" s="111"/>
      <c r="G85" s="110"/>
      <c r="H85" s="49">
        <f t="shared" si="15"/>
        <v>0</v>
      </c>
      <c r="I85" s="126"/>
      <c r="J85" s="126"/>
      <c r="K85" s="50">
        <f t="shared" si="16"/>
        <v>0</v>
      </c>
      <c r="L85" s="51">
        <f t="shared" si="17"/>
        <v>0</v>
      </c>
      <c r="M85" s="49">
        <f t="shared" si="18"/>
        <v>0</v>
      </c>
      <c r="N85" s="49">
        <f t="shared" si="19"/>
        <v>0</v>
      </c>
      <c r="O85" s="49">
        <f t="shared" si="20"/>
        <v>0</v>
      </c>
      <c r="P85" s="50">
        <f t="shared" si="21"/>
        <v>0</v>
      </c>
    </row>
    <row r="86" spans="1:16" ht="12" thickBot="1" x14ac:dyDescent="0.25">
      <c r="A86" s="38" t="s">
        <v>551</v>
      </c>
      <c r="B86" s="39" t="s">
        <v>701</v>
      </c>
      <c r="C86" s="108" t="s">
        <v>537</v>
      </c>
      <c r="D86" s="24" t="s">
        <v>540</v>
      </c>
      <c r="E86" s="74">
        <v>1</v>
      </c>
      <c r="F86" s="111"/>
      <c r="G86" s="110"/>
      <c r="H86" s="49">
        <f t="shared" si="15"/>
        <v>0</v>
      </c>
      <c r="I86" s="126"/>
      <c r="J86" s="126"/>
      <c r="K86" s="50">
        <f t="shared" si="16"/>
        <v>0</v>
      </c>
      <c r="L86" s="51">
        <f t="shared" si="17"/>
        <v>0</v>
      </c>
      <c r="M86" s="49">
        <f t="shared" si="18"/>
        <v>0</v>
      </c>
      <c r="N86" s="49">
        <f t="shared" si="19"/>
        <v>0</v>
      </c>
      <c r="O86" s="49">
        <f t="shared" si="20"/>
        <v>0</v>
      </c>
      <c r="P86" s="50">
        <f t="shared" si="21"/>
        <v>0</v>
      </c>
    </row>
    <row r="87" spans="1:16" ht="12" thickBot="1" x14ac:dyDescent="0.25">
      <c r="A87" s="283" t="s">
        <v>702</v>
      </c>
      <c r="B87" s="284"/>
      <c r="C87" s="284"/>
      <c r="D87" s="284"/>
      <c r="E87" s="284"/>
      <c r="F87" s="284"/>
      <c r="G87" s="284"/>
      <c r="H87" s="284"/>
      <c r="I87" s="284"/>
      <c r="J87" s="284"/>
      <c r="K87" s="285"/>
      <c r="L87" s="76">
        <f>SUM(L15:L86)</f>
        <v>0</v>
      </c>
      <c r="M87" s="77">
        <f>SUM(M15:M86)</f>
        <v>0</v>
      </c>
      <c r="N87" s="77">
        <f>SUM(N15:N86)</f>
        <v>0</v>
      </c>
      <c r="O87" s="77">
        <f>SUM(O15:O86)</f>
        <v>0</v>
      </c>
      <c r="P87" s="78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82" t="str">
        <f>'Kops a'!C39:H39</f>
        <v>Vasilijs Ivanovs</v>
      </c>
      <c r="D90" s="282"/>
      <c r="E90" s="282"/>
      <c r="F90" s="282"/>
      <c r="G90" s="282"/>
      <c r="H90" s="282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15" t="s">
        <v>15</v>
      </c>
      <c r="D91" s="215"/>
      <c r="E91" s="215"/>
      <c r="F91" s="215"/>
      <c r="G91" s="215"/>
      <c r="H91" s="215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6" t="str">
        <f>'Kops a'!A42</f>
        <v>Tāme sastādīta 2024. gada 26. augusta</v>
      </c>
      <c r="B93" s="52"/>
      <c r="C93" s="52"/>
      <c r="D93" s="5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37</v>
      </c>
      <c r="B95" s="17"/>
      <c r="C95" s="282" t="str">
        <f>'Kops a'!C44:H44</f>
        <v>Vasilijs Ivanovs</v>
      </c>
      <c r="D95" s="282"/>
      <c r="E95" s="282"/>
      <c r="F95" s="282"/>
      <c r="G95" s="282"/>
      <c r="H95" s="282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15" t="s">
        <v>15</v>
      </c>
      <c r="D96" s="215"/>
      <c r="E96" s="215"/>
      <c r="F96" s="215"/>
      <c r="G96" s="215"/>
      <c r="H96" s="215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6" t="s">
        <v>54</v>
      </c>
      <c r="B98" s="52"/>
      <c r="C98" s="100" t="str">
        <f>'Kops a'!C47</f>
        <v>4-01907</v>
      </c>
      <c r="D98" s="5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2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23" priority="11" operator="equal">
      <formula>0</formula>
    </cfRule>
  </conditionalFormatting>
  <conditionalFormatting sqref="A87:K87">
    <cfRule type="containsText" dxfId="122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21" priority="4" operator="equal">
      <formula>0</formula>
    </cfRule>
  </conditionalFormatting>
  <conditionalFormatting sqref="C90:H90">
    <cfRule type="cellIs" dxfId="120" priority="5" operator="equal">
      <formula>0</formula>
    </cfRule>
  </conditionalFormatting>
  <conditionalFormatting sqref="C95:H95">
    <cfRule type="cellIs" dxfId="119" priority="6" operator="equal">
      <formula>0</formula>
    </cfRule>
  </conditionalFormatting>
  <conditionalFormatting sqref="C2:I2">
    <cfRule type="cellIs" dxfId="118" priority="2" operator="equal">
      <formula>0</formula>
    </cfRule>
  </conditionalFormatting>
  <conditionalFormatting sqref="C4:I4">
    <cfRule type="cellIs" dxfId="117" priority="17" operator="equal">
      <formula>0</formula>
    </cfRule>
  </conditionalFormatting>
  <conditionalFormatting sqref="D1">
    <cfRule type="cellIs" dxfId="116" priority="3" operator="equal">
      <formula>0</formula>
    </cfRule>
  </conditionalFormatting>
  <conditionalFormatting sqref="D5:L8">
    <cfRule type="cellIs" dxfId="115" priority="13" operator="equal">
      <formula>0</formula>
    </cfRule>
  </conditionalFormatting>
  <conditionalFormatting sqref="I15:J15">
    <cfRule type="cellIs" dxfId="114" priority="10" operator="equal">
      <formula>0</formula>
    </cfRule>
  </conditionalFormatting>
  <conditionalFormatting sqref="I16:J86">
    <cfRule type="cellIs" dxfId="113" priority="1" stopIfTrue="1" operator="equal">
      <formula>0</formula>
    </cfRule>
  </conditionalFormatting>
  <conditionalFormatting sqref="L87:P87">
    <cfRule type="cellIs" dxfId="112" priority="18" operator="equal">
      <formula>0</formula>
    </cfRule>
  </conditionalFormatting>
  <conditionalFormatting sqref="N9:O9 H15:H86 K15:P86">
    <cfRule type="cellIs" dxfId="111" priority="28" operator="equal">
      <formula>0</formula>
    </cfRule>
  </conditionalFormatting>
  <conditionalFormatting sqref="O10:P10">
    <cfRule type="cellIs" dxfId="110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U49"/>
  <sheetViews>
    <sheetView workbookViewId="0">
      <selection activeCell="I15" sqref="I15:J36"/>
    </sheetView>
  </sheetViews>
  <sheetFormatPr defaultRowHeight="11.25" x14ac:dyDescent="0.2"/>
  <cols>
    <col min="1" max="1" width="4.5703125" style="1" customWidth="1"/>
    <col min="2" max="2" width="6.5703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482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897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P37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2" customHeight="1" x14ac:dyDescent="0.2">
      <c r="A14" s="152">
        <v>1</v>
      </c>
      <c r="B14" s="104">
        <v>2</v>
      </c>
      <c r="C14" s="160">
        <v>3</v>
      </c>
      <c r="D14" s="151">
        <v>4</v>
      </c>
      <c r="E14" s="153">
        <v>5</v>
      </c>
      <c r="F14" s="161">
        <v>6</v>
      </c>
      <c r="G14" s="161">
        <v>7</v>
      </c>
      <c r="H14" s="104">
        <v>8</v>
      </c>
      <c r="I14" s="161">
        <v>9</v>
      </c>
      <c r="J14" s="161">
        <v>10</v>
      </c>
      <c r="K14" s="154">
        <v>11</v>
      </c>
      <c r="L14" s="152">
        <v>12</v>
      </c>
      <c r="M14" s="104">
        <v>13</v>
      </c>
      <c r="N14" s="104">
        <v>14</v>
      </c>
      <c r="O14" s="104">
        <v>15</v>
      </c>
      <c r="P14" s="154">
        <v>16</v>
      </c>
    </row>
    <row r="15" spans="1:16" ht="33.75" x14ac:dyDescent="0.2">
      <c r="A15" s="68" t="s">
        <v>479</v>
      </c>
      <c r="B15" s="69" t="s">
        <v>701</v>
      </c>
      <c r="C15" s="113" t="s">
        <v>835</v>
      </c>
      <c r="D15" s="115" t="s">
        <v>538</v>
      </c>
      <c r="E15" s="74">
        <v>4</v>
      </c>
      <c r="F15" s="110"/>
      <c r="G15" s="110"/>
      <c r="H15" s="72">
        <f>ROUND(F15*G15,2)</f>
        <v>0</v>
      </c>
      <c r="I15" s="175"/>
      <c r="J15" s="176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 t="s">
        <v>480</v>
      </c>
      <c r="B16" s="69" t="s">
        <v>701</v>
      </c>
      <c r="C16" s="114" t="s">
        <v>562</v>
      </c>
      <c r="D16" s="115" t="s">
        <v>538</v>
      </c>
      <c r="E16" s="74">
        <v>14</v>
      </c>
      <c r="F16" s="110"/>
      <c r="G16" s="110"/>
      <c r="H16" s="49">
        <f t="shared" ref="H16:H36" si="0">ROUND(F16*G16,2)</f>
        <v>0</v>
      </c>
      <c r="I16" s="175"/>
      <c r="J16" s="176"/>
      <c r="K16" s="50">
        <f t="shared" ref="K16:K36" si="1">SUM(H16:J16)</f>
        <v>0</v>
      </c>
      <c r="L16" s="51">
        <f t="shared" ref="L16:L36" si="2">ROUND(E16*F16,2)</f>
        <v>0</v>
      </c>
      <c r="M16" s="49">
        <f t="shared" ref="M16:M36" si="3">ROUND(H16*E16,2)</f>
        <v>0</v>
      </c>
      <c r="N16" s="49">
        <f t="shared" ref="N16:N36" si="4">ROUND(I16*E16,2)</f>
        <v>0</v>
      </c>
      <c r="O16" s="49">
        <f t="shared" ref="O16:O36" si="5">ROUND(J16*E16,2)</f>
        <v>0</v>
      </c>
      <c r="P16" s="50">
        <f t="shared" ref="P16:P36" si="6">SUM(M16:O16)</f>
        <v>0</v>
      </c>
    </row>
    <row r="17" spans="1:21" x14ac:dyDescent="0.2">
      <c r="A17" s="38" t="s">
        <v>566</v>
      </c>
      <c r="B17" s="69" t="s">
        <v>701</v>
      </c>
      <c r="C17" s="114" t="s">
        <v>563</v>
      </c>
      <c r="D17" s="115" t="s">
        <v>538</v>
      </c>
      <c r="E17" s="74">
        <v>15</v>
      </c>
      <c r="F17" s="110"/>
      <c r="G17" s="110"/>
      <c r="H17" s="49">
        <f t="shared" si="0"/>
        <v>0</v>
      </c>
      <c r="I17" s="175"/>
      <c r="J17" s="17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21" x14ac:dyDescent="0.2">
      <c r="A18" s="38" t="s">
        <v>567</v>
      </c>
      <c r="B18" s="69" t="s">
        <v>701</v>
      </c>
      <c r="C18" s="114" t="s">
        <v>564</v>
      </c>
      <c r="D18" s="115" t="s">
        <v>538</v>
      </c>
      <c r="E18" s="74">
        <v>9</v>
      </c>
      <c r="F18" s="110"/>
      <c r="G18" s="110"/>
      <c r="H18" s="49">
        <f t="shared" si="0"/>
        <v>0</v>
      </c>
      <c r="I18" s="175"/>
      <c r="J18" s="17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21" x14ac:dyDescent="0.2">
      <c r="A19" s="38" t="s">
        <v>568</v>
      </c>
      <c r="B19" s="69" t="s">
        <v>701</v>
      </c>
      <c r="C19" s="114" t="s">
        <v>565</v>
      </c>
      <c r="D19" s="115" t="s">
        <v>538</v>
      </c>
      <c r="E19" s="74">
        <v>9</v>
      </c>
      <c r="F19" s="110"/>
      <c r="G19" s="110"/>
      <c r="H19" s="49">
        <f t="shared" si="0"/>
        <v>0</v>
      </c>
      <c r="I19" s="175"/>
      <c r="J19" s="17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21" ht="45" x14ac:dyDescent="0.2">
      <c r="A20" s="38" t="s">
        <v>549</v>
      </c>
      <c r="B20" s="69" t="s">
        <v>701</v>
      </c>
      <c r="C20" s="114" t="s">
        <v>836</v>
      </c>
      <c r="D20" s="24" t="s">
        <v>540</v>
      </c>
      <c r="E20" s="74">
        <v>51</v>
      </c>
      <c r="F20" s="111"/>
      <c r="G20" s="110"/>
      <c r="H20" s="49">
        <f t="shared" si="0"/>
        <v>0</v>
      </c>
      <c r="I20" s="175"/>
      <c r="J20" s="11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  <c r="U20" s="44"/>
    </row>
    <row r="21" spans="1:21" x14ac:dyDescent="0.2">
      <c r="A21" s="38" t="s">
        <v>569</v>
      </c>
      <c r="B21" s="69" t="s">
        <v>701</v>
      </c>
      <c r="C21" s="108" t="s">
        <v>552</v>
      </c>
      <c r="D21" s="24" t="s">
        <v>540</v>
      </c>
      <c r="E21" s="74">
        <v>51</v>
      </c>
      <c r="F21" s="111"/>
      <c r="G21" s="110"/>
      <c r="H21" s="49">
        <f t="shared" si="0"/>
        <v>0</v>
      </c>
      <c r="I21" s="175"/>
      <c r="J21" s="11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21" x14ac:dyDescent="0.2">
      <c r="A22" s="38" t="s">
        <v>570</v>
      </c>
      <c r="B22" s="69" t="s">
        <v>701</v>
      </c>
      <c r="C22" s="108" t="s">
        <v>496</v>
      </c>
      <c r="D22" s="115" t="s">
        <v>538</v>
      </c>
      <c r="E22" s="74">
        <v>9</v>
      </c>
      <c r="F22" s="111"/>
      <c r="G22" s="110"/>
      <c r="H22" s="49">
        <f t="shared" si="0"/>
        <v>0</v>
      </c>
      <c r="I22" s="175"/>
      <c r="J22" s="11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21" x14ac:dyDescent="0.2">
      <c r="A23" s="38" t="s">
        <v>571</v>
      </c>
      <c r="B23" s="69" t="s">
        <v>701</v>
      </c>
      <c r="C23" s="108" t="s">
        <v>553</v>
      </c>
      <c r="D23" s="115" t="s">
        <v>538</v>
      </c>
      <c r="E23" s="74">
        <v>15</v>
      </c>
      <c r="F23" s="111"/>
      <c r="G23" s="110"/>
      <c r="H23" s="49">
        <f t="shared" si="0"/>
        <v>0</v>
      </c>
      <c r="I23" s="175"/>
      <c r="J23" s="11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21" x14ac:dyDescent="0.2">
      <c r="A24" s="38" t="s">
        <v>572</v>
      </c>
      <c r="B24" s="69" t="s">
        <v>701</v>
      </c>
      <c r="C24" s="108" t="s">
        <v>554</v>
      </c>
      <c r="D24" s="115" t="s">
        <v>538</v>
      </c>
      <c r="E24" s="74">
        <v>8</v>
      </c>
      <c r="F24" s="111"/>
      <c r="G24" s="110"/>
      <c r="H24" s="49">
        <f t="shared" si="0"/>
        <v>0</v>
      </c>
      <c r="I24" s="175"/>
      <c r="J24" s="11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21" x14ac:dyDescent="0.2">
      <c r="A25" s="38" t="s">
        <v>573</v>
      </c>
      <c r="B25" s="69" t="s">
        <v>701</v>
      </c>
      <c r="C25" s="108" t="s">
        <v>555</v>
      </c>
      <c r="D25" s="24" t="s">
        <v>539</v>
      </c>
      <c r="E25" s="74">
        <v>240</v>
      </c>
      <c r="F25" s="111"/>
      <c r="G25" s="110"/>
      <c r="H25" s="49">
        <f t="shared" si="0"/>
        <v>0</v>
      </c>
      <c r="I25" s="175"/>
      <c r="J25" s="11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21" x14ac:dyDescent="0.2">
      <c r="A26" s="38" t="s">
        <v>574</v>
      </c>
      <c r="B26" s="69" t="s">
        <v>701</v>
      </c>
      <c r="C26" s="108" t="s">
        <v>556</v>
      </c>
      <c r="D26" s="24" t="s">
        <v>539</v>
      </c>
      <c r="E26" s="74">
        <v>310</v>
      </c>
      <c r="F26" s="111"/>
      <c r="G26" s="110"/>
      <c r="H26" s="49">
        <f t="shared" si="0"/>
        <v>0</v>
      </c>
      <c r="I26" s="175"/>
      <c r="J26" s="11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21" x14ac:dyDescent="0.2">
      <c r="A27" s="38" t="s">
        <v>575</v>
      </c>
      <c r="B27" s="69" t="s">
        <v>701</v>
      </c>
      <c r="C27" s="108" t="s">
        <v>557</v>
      </c>
      <c r="D27" s="24" t="s">
        <v>539</v>
      </c>
      <c r="E27" s="74">
        <v>175</v>
      </c>
      <c r="F27" s="111"/>
      <c r="G27" s="110"/>
      <c r="H27" s="49">
        <f t="shared" si="0"/>
        <v>0</v>
      </c>
      <c r="I27" s="175"/>
      <c r="J27" s="11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21" x14ac:dyDescent="0.2">
      <c r="A28" s="38" t="s">
        <v>576</v>
      </c>
      <c r="B28" s="69" t="s">
        <v>701</v>
      </c>
      <c r="C28" s="108" t="s">
        <v>558</v>
      </c>
      <c r="D28" s="24" t="s">
        <v>540</v>
      </c>
      <c r="E28" s="74">
        <v>1</v>
      </c>
      <c r="F28" s="111"/>
      <c r="G28" s="110"/>
      <c r="H28" s="49">
        <f t="shared" si="0"/>
        <v>0</v>
      </c>
      <c r="I28" s="175"/>
      <c r="J28" s="11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21" x14ac:dyDescent="0.2">
      <c r="A29" s="38" t="s">
        <v>577</v>
      </c>
      <c r="B29" s="69" t="s">
        <v>701</v>
      </c>
      <c r="C29" s="107" t="s">
        <v>534</v>
      </c>
      <c r="D29" s="24" t="s">
        <v>540</v>
      </c>
      <c r="E29" s="74">
        <v>1</v>
      </c>
      <c r="F29" s="111"/>
      <c r="G29" s="110"/>
      <c r="H29" s="49">
        <f t="shared" si="0"/>
        <v>0</v>
      </c>
      <c r="I29" s="175"/>
      <c r="J29" s="11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21" ht="22.5" x14ac:dyDescent="0.2">
      <c r="A30" s="38" t="s">
        <v>578</v>
      </c>
      <c r="B30" s="69" t="s">
        <v>701</v>
      </c>
      <c r="C30" s="114" t="s">
        <v>839</v>
      </c>
      <c r="D30" s="24" t="s">
        <v>74</v>
      </c>
      <c r="E30" s="74">
        <v>14</v>
      </c>
      <c r="F30" s="111"/>
      <c r="G30" s="110"/>
      <c r="H30" s="49">
        <f t="shared" si="0"/>
        <v>0</v>
      </c>
      <c r="I30" s="175"/>
      <c r="J30" s="11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  <c r="R30" s="173"/>
    </row>
    <row r="31" spans="1:21" ht="22.5" x14ac:dyDescent="0.2">
      <c r="A31" s="38" t="s">
        <v>579</v>
      </c>
      <c r="B31" s="69" t="s">
        <v>701</v>
      </c>
      <c r="C31" s="114" t="s">
        <v>840</v>
      </c>
      <c r="D31" s="24" t="s">
        <v>74</v>
      </c>
      <c r="E31" s="74">
        <v>118</v>
      </c>
      <c r="F31" s="111"/>
      <c r="G31" s="110"/>
      <c r="H31" s="49">
        <f t="shared" si="0"/>
        <v>0</v>
      </c>
      <c r="I31" s="175"/>
      <c r="J31" s="11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  <c r="R31" s="173"/>
    </row>
    <row r="32" spans="1:21" ht="22.5" x14ac:dyDescent="0.2">
      <c r="A32" s="38" t="s">
        <v>580</v>
      </c>
      <c r="B32" s="69" t="s">
        <v>701</v>
      </c>
      <c r="C32" s="114" t="s">
        <v>841</v>
      </c>
      <c r="D32" s="24" t="s">
        <v>74</v>
      </c>
      <c r="E32" s="74">
        <v>8</v>
      </c>
      <c r="F32" s="111"/>
      <c r="G32" s="110"/>
      <c r="H32" s="49">
        <f t="shared" si="0"/>
        <v>0</v>
      </c>
      <c r="I32" s="175"/>
      <c r="J32" s="11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R32" s="173"/>
    </row>
    <row r="33" spans="1:21" ht="22.5" x14ac:dyDescent="0.2">
      <c r="A33" s="38" t="s">
        <v>581</v>
      </c>
      <c r="B33" s="69" t="s">
        <v>701</v>
      </c>
      <c r="C33" s="114" t="s">
        <v>842</v>
      </c>
      <c r="D33" s="24" t="s">
        <v>74</v>
      </c>
      <c r="E33" s="74">
        <v>20</v>
      </c>
      <c r="F33" s="111"/>
      <c r="G33" s="110"/>
      <c r="H33" s="49">
        <f t="shared" si="0"/>
        <v>0</v>
      </c>
      <c r="I33" s="175"/>
      <c r="J33" s="11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  <c r="R33" s="173"/>
    </row>
    <row r="34" spans="1:21" x14ac:dyDescent="0.2">
      <c r="A34" s="38" t="s">
        <v>582</v>
      </c>
      <c r="B34" s="69" t="s">
        <v>701</v>
      </c>
      <c r="C34" s="107" t="s">
        <v>559</v>
      </c>
      <c r="D34" s="24" t="s">
        <v>540</v>
      </c>
      <c r="E34" s="74">
        <v>14</v>
      </c>
      <c r="F34" s="111"/>
      <c r="G34" s="110"/>
      <c r="H34" s="49">
        <f t="shared" si="0"/>
        <v>0</v>
      </c>
      <c r="I34" s="175"/>
      <c r="J34" s="11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R34" s="173"/>
    </row>
    <row r="35" spans="1:21" x14ac:dyDescent="0.2">
      <c r="A35" s="38" t="s">
        <v>583</v>
      </c>
      <c r="B35" s="69" t="s">
        <v>701</v>
      </c>
      <c r="C35" s="108" t="s">
        <v>560</v>
      </c>
      <c r="D35" s="24" t="s">
        <v>540</v>
      </c>
      <c r="E35" s="74">
        <v>1</v>
      </c>
      <c r="F35" s="111"/>
      <c r="G35" s="110"/>
      <c r="H35" s="49">
        <f t="shared" si="0"/>
        <v>0</v>
      </c>
      <c r="I35" s="175"/>
      <c r="J35" s="11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21" ht="23.25" thickBot="1" x14ac:dyDescent="0.25">
      <c r="A36" s="38" t="s">
        <v>584</v>
      </c>
      <c r="B36" s="69" t="s">
        <v>701</v>
      </c>
      <c r="C36" s="108" t="s">
        <v>561</v>
      </c>
      <c r="D36" s="24" t="s">
        <v>540</v>
      </c>
      <c r="E36" s="74">
        <v>1</v>
      </c>
      <c r="F36" s="111"/>
      <c r="G36" s="110"/>
      <c r="H36" s="49">
        <f t="shared" si="0"/>
        <v>0</v>
      </c>
      <c r="I36" s="175"/>
      <c r="J36" s="11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  <c r="U36" s="44"/>
    </row>
    <row r="37" spans="1:21" ht="12" thickBot="1" x14ac:dyDescent="0.25">
      <c r="A37" s="283" t="s">
        <v>768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5"/>
      <c r="L37" s="76">
        <f>SUM(L15:L36)</f>
        <v>0</v>
      </c>
      <c r="M37" s="77">
        <f>SUM(M15:M36)</f>
        <v>0</v>
      </c>
      <c r="N37" s="77">
        <f>SUM(N15:N36)</f>
        <v>0</v>
      </c>
      <c r="O37" s="77">
        <f>SUM(O15:O36)</f>
        <v>0</v>
      </c>
      <c r="P37" s="78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82" t="str">
        <f>'Kops a'!C39:H39</f>
        <v>Vasilijs Ivanovs</v>
      </c>
      <c r="D40" s="282"/>
      <c r="E40" s="282"/>
      <c r="F40" s="282"/>
      <c r="G40" s="282"/>
      <c r="H40" s="282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15" t="s">
        <v>15</v>
      </c>
      <c r="D41" s="215"/>
      <c r="E41" s="215"/>
      <c r="F41" s="215"/>
      <c r="G41" s="215"/>
      <c r="H41" s="215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6" t="str">
        <f>'Kops a'!A42</f>
        <v>Tāme sastādīta 2024. gada 26. augusta</v>
      </c>
      <c r="B43" s="52"/>
      <c r="C43" s="52"/>
      <c r="D43" s="52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37</v>
      </c>
      <c r="B45" s="17"/>
      <c r="C45" s="282" t="str">
        <f>'Kops a'!C44:H44</f>
        <v>Vasilijs Ivanovs</v>
      </c>
      <c r="D45" s="282"/>
      <c r="E45" s="282"/>
      <c r="F45" s="282"/>
      <c r="G45" s="282"/>
      <c r="H45" s="282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15" t="s">
        <v>15</v>
      </c>
      <c r="D46" s="215"/>
      <c r="E46" s="215"/>
      <c r="F46" s="215"/>
      <c r="G46" s="215"/>
      <c r="H46" s="215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6" t="s">
        <v>54</v>
      </c>
      <c r="B48" s="52"/>
      <c r="C48" s="100" t="str">
        <f>'Kops a'!C47</f>
        <v>4-01907</v>
      </c>
      <c r="D48" s="5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C36">
    <cfRule type="cellIs" dxfId="107" priority="5" operator="equal">
      <formula>0</formula>
    </cfRule>
  </conditionalFormatting>
  <conditionalFormatting sqref="A9:F9">
    <cfRule type="containsText" dxfId="106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105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104" priority="10" operator="equal">
      <formula>0</formula>
    </cfRule>
  </conditionalFormatting>
  <conditionalFormatting sqref="C40:H40">
    <cfRule type="cellIs" dxfId="103" priority="11" operator="equal">
      <formula>0</formula>
    </cfRule>
  </conditionalFormatting>
  <conditionalFormatting sqref="C45:H45">
    <cfRule type="cellIs" dxfId="102" priority="12" operator="equal">
      <formula>0</formula>
    </cfRule>
  </conditionalFormatting>
  <conditionalFormatting sqref="C2:I2">
    <cfRule type="cellIs" dxfId="101" priority="8" operator="equal">
      <formula>0</formula>
    </cfRule>
  </conditionalFormatting>
  <conditionalFormatting sqref="C4:I4">
    <cfRule type="cellIs" dxfId="100" priority="22" operator="equal">
      <formula>0</formula>
    </cfRule>
  </conditionalFormatting>
  <conditionalFormatting sqref="D1">
    <cfRule type="cellIs" dxfId="99" priority="9" operator="equal">
      <formula>0</formula>
    </cfRule>
  </conditionalFormatting>
  <conditionalFormatting sqref="D16:D19">
    <cfRule type="cellIs" dxfId="98" priority="7" operator="equal">
      <formula>0</formula>
    </cfRule>
  </conditionalFormatting>
  <conditionalFormatting sqref="D20:F27">
    <cfRule type="cellIs" dxfId="97" priority="6" operator="equal">
      <formula>0</formula>
    </cfRule>
  </conditionalFormatting>
  <conditionalFormatting sqref="D15:G15">
    <cfRule type="cellIs" dxfId="96" priority="18" operator="equal">
      <formula>0</formula>
    </cfRule>
  </conditionalFormatting>
  <conditionalFormatting sqref="D5:L8">
    <cfRule type="cellIs" dxfId="95" priority="19" operator="equal">
      <formula>0</formula>
    </cfRule>
  </conditionalFormatting>
  <conditionalFormatting sqref="E16:G16 E17:F19 D28:G36">
    <cfRule type="cellIs" dxfId="94" priority="34" operator="equal">
      <formula>0</formula>
    </cfRule>
  </conditionalFormatting>
  <conditionalFormatting sqref="G17:G27">
    <cfRule type="cellIs" dxfId="93" priority="1" operator="equal">
      <formula>0</formula>
    </cfRule>
  </conditionalFormatting>
  <conditionalFormatting sqref="H15:H36 K15:P36 L37:P37">
    <cfRule type="cellIs" dxfId="92" priority="23" operator="equal">
      <formula>0</formula>
    </cfRule>
  </conditionalFormatting>
  <conditionalFormatting sqref="I15:J36">
    <cfRule type="cellIs" dxfId="91" priority="2" stopIfTrue="1" operator="equal">
      <formula>0</formula>
    </cfRule>
  </conditionalFormatting>
  <conditionalFormatting sqref="N9:O9">
    <cfRule type="cellIs" dxfId="90" priority="33" operator="equal">
      <formula>0</formula>
    </cfRule>
  </conditionalFormatting>
  <conditionalFormatting sqref="O10:P10">
    <cfRule type="cellIs" dxfId="89" priority="15" operator="equal">
      <formula>"20__. gada __. _________"</formula>
    </cfRule>
  </conditionalFormatting>
  <conditionalFormatting sqref="R30:R34">
    <cfRule type="cellIs" dxfId="88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6"/>
  <sheetViews>
    <sheetView workbookViewId="0">
      <selection activeCell="I14" sqref="I14:J23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483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898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P24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A30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22.5" x14ac:dyDescent="0.2">
      <c r="A14" s="68" t="s">
        <v>479</v>
      </c>
      <c r="B14" s="150" t="s">
        <v>701</v>
      </c>
      <c r="C14" s="116" t="s">
        <v>837</v>
      </c>
      <c r="D14" s="115" t="s">
        <v>538</v>
      </c>
      <c r="E14" s="74">
        <v>40</v>
      </c>
      <c r="F14" s="75"/>
      <c r="G14" s="72"/>
      <c r="H14" s="72">
        <f>ROUND(F14*G14,2)</f>
        <v>0</v>
      </c>
      <c r="I14" s="177"/>
      <c r="J14" s="178"/>
      <c r="K14" s="73">
        <f>SUM(H14:J14)</f>
        <v>0</v>
      </c>
      <c r="L14" s="75">
        <f>ROUND(E14*F14,2)</f>
        <v>0</v>
      </c>
      <c r="M14" s="72">
        <f>ROUND(H14*E14,2)</f>
        <v>0</v>
      </c>
      <c r="N14" s="72">
        <f>ROUND(I14*E14,2)</f>
        <v>0</v>
      </c>
      <c r="O14" s="72">
        <f>ROUND(J14*E14,2)</f>
        <v>0</v>
      </c>
      <c r="P14" s="73">
        <f>SUM(M14:O14)</f>
        <v>0</v>
      </c>
    </row>
    <row r="15" spans="1:16" ht="22.5" x14ac:dyDescent="0.2">
      <c r="A15" s="38" t="s">
        <v>480</v>
      </c>
      <c r="B15" s="150" t="s">
        <v>701</v>
      </c>
      <c r="C15" s="114" t="s">
        <v>887</v>
      </c>
      <c r="D15" s="115" t="s">
        <v>538</v>
      </c>
      <c r="E15" s="74">
        <v>20</v>
      </c>
      <c r="F15" s="75"/>
      <c r="G15" s="72"/>
      <c r="H15" s="49">
        <f t="shared" ref="H15:H23" si="0">ROUND(F15*G15,2)</f>
        <v>0</v>
      </c>
      <c r="I15" s="177"/>
      <c r="J15" s="178"/>
      <c r="K15" s="50">
        <f t="shared" ref="K15:K23" si="1">SUM(H15:J15)</f>
        <v>0</v>
      </c>
      <c r="L15" s="51">
        <f t="shared" ref="L15:L23" si="2">ROUND(E15*F15,2)</f>
        <v>0</v>
      </c>
      <c r="M15" s="49">
        <f t="shared" ref="M15:M23" si="3">ROUND(H15*E15,2)</f>
        <v>0</v>
      </c>
      <c r="N15" s="49">
        <f t="shared" ref="N15:N23" si="4">ROUND(I15*E15,2)</f>
        <v>0</v>
      </c>
      <c r="O15" s="49">
        <f t="shared" ref="O15:O23" si="5">ROUND(J15*E15,2)</f>
        <v>0</v>
      </c>
      <c r="P15" s="50">
        <f t="shared" ref="P15:P23" si="6">SUM(M15:O15)</f>
        <v>0</v>
      </c>
    </row>
    <row r="16" spans="1:16" ht="22.5" x14ac:dyDescent="0.2">
      <c r="A16" s="38" t="s">
        <v>566</v>
      </c>
      <c r="B16" s="150" t="s">
        <v>701</v>
      </c>
      <c r="C16" s="114" t="s">
        <v>585</v>
      </c>
      <c r="D16" s="115" t="s">
        <v>538</v>
      </c>
      <c r="E16" s="74">
        <v>1</v>
      </c>
      <c r="F16" s="75"/>
      <c r="G16" s="72"/>
      <c r="H16" s="49">
        <f t="shared" si="0"/>
        <v>0</v>
      </c>
      <c r="I16" s="177"/>
      <c r="J16" s="178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 t="shared" si="4"/>
        <v>0</v>
      </c>
      <c r="O16" s="49">
        <f t="shared" si="5"/>
        <v>0</v>
      </c>
      <c r="P16" s="50">
        <f t="shared" si="6"/>
        <v>0</v>
      </c>
    </row>
    <row r="17" spans="1:16" ht="22.5" x14ac:dyDescent="0.2">
      <c r="A17" s="38" t="s">
        <v>567</v>
      </c>
      <c r="B17" s="150" t="s">
        <v>701</v>
      </c>
      <c r="C17" s="114" t="s">
        <v>586</v>
      </c>
      <c r="D17" s="115" t="s">
        <v>538</v>
      </c>
      <c r="E17" s="74">
        <v>10</v>
      </c>
      <c r="F17" s="75"/>
      <c r="G17" s="72"/>
      <c r="H17" s="49">
        <f t="shared" si="0"/>
        <v>0</v>
      </c>
      <c r="I17" s="177"/>
      <c r="J17" s="178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568</v>
      </c>
      <c r="B18" s="150" t="s">
        <v>701</v>
      </c>
      <c r="C18" s="114" t="s">
        <v>587</v>
      </c>
      <c r="D18" s="115" t="s">
        <v>538</v>
      </c>
      <c r="E18" s="74">
        <v>36</v>
      </c>
      <c r="F18" s="75"/>
      <c r="G18" s="72"/>
      <c r="H18" s="49">
        <f t="shared" si="0"/>
        <v>0</v>
      </c>
      <c r="I18" s="177"/>
      <c r="J18" s="178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549</v>
      </c>
      <c r="B19" s="150" t="s">
        <v>701</v>
      </c>
      <c r="C19" s="114" t="s">
        <v>588</v>
      </c>
      <c r="D19" s="24" t="s">
        <v>539</v>
      </c>
      <c r="E19" s="74">
        <v>360</v>
      </c>
      <c r="F19" s="75"/>
      <c r="G19" s="72"/>
      <c r="H19" s="49">
        <f t="shared" si="0"/>
        <v>0</v>
      </c>
      <c r="I19" s="177"/>
      <c r="J19" s="178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569</v>
      </c>
      <c r="B20" s="150" t="s">
        <v>701</v>
      </c>
      <c r="C20" s="114" t="s">
        <v>589</v>
      </c>
      <c r="D20" s="24" t="s">
        <v>539</v>
      </c>
      <c r="E20" s="74">
        <v>190</v>
      </c>
      <c r="F20" s="75"/>
      <c r="G20" s="72"/>
      <c r="H20" s="49">
        <f t="shared" si="0"/>
        <v>0</v>
      </c>
      <c r="I20" s="177"/>
      <c r="J20" s="17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570</v>
      </c>
      <c r="B21" s="150" t="s">
        <v>701</v>
      </c>
      <c r="C21" s="114" t="s">
        <v>590</v>
      </c>
      <c r="D21" s="24" t="s">
        <v>65</v>
      </c>
      <c r="E21" s="74">
        <v>27</v>
      </c>
      <c r="F21" s="75"/>
      <c r="G21" s="72"/>
      <c r="H21" s="49">
        <f t="shared" si="0"/>
        <v>0</v>
      </c>
      <c r="I21" s="177"/>
      <c r="J21" s="178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22.5" x14ac:dyDescent="0.2">
      <c r="A22" s="38" t="s">
        <v>571</v>
      </c>
      <c r="B22" s="150" t="s">
        <v>701</v>
      </c>
      <c r="C22" s="108" t="s">
        <v>591</v>
      </c>
      <c r="D22" s="24" t="s">
        <v>540</v>
      </c>
      <c r="E22" s="74">
        <v>1</v>
      </c>
      <c r="F22" s="75"/>
      <c r="G22" s="72"/>
      <c r="H22" s="49">
        <f t="shared" si="0"/>
        <v>0</v>
      </c>
      <c r="I22" s="177"/>
      <c r="J22" s="17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3.25" thickBot="1" x14ac:dyDescent="0.25">
      <c r="A23" s="38" t="s">
        <v>572</v>
      </c>
      <c r="B23" s="150" t="s">
        <v>701</v>
      </c>
      <c r="C23" s="108" t="s">
        <v>592</v>
      </c>
      <c r="D23" s="24" t="s">
        <v>593</v>
      </c>
      <c r="E23" s="74">
        <v>1</v>
      </c>
      <c r="F23" s="75"/>
      <c r="G23" s="72"/>
      <c r="H23" s="49">
        <f t="shared" si="0"/>
        <v>0</v>
      </c>
      <c r="I23" s="177"/>
      <c r="J23" s="17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12" thickBot="1" x14ac:dyDescent="0.25">
      <c r="A24" s="283" t="s">
        <v>702</v>
      </c>
      <c r="B24" s="284"/>
      <c r="C24" s="284"/>
      <c r="D24" s="284"/>
      <c r="E24" s="284"/>
      <c r="F24" s="284"/>
      <c r="G24" s="284"/>
      <c r="H24" s="284"/>
      <c r="I24" s="284"/>
      <c r="J24" s="284"/>
      <c r="K24" s="285"/>
      <c r="L24" s="76">
        <f>SUM(L14:L23)</f>
        <v>0</v>
      </c>
      <c r="M24" s="77">
        <f>SUM(M14:M23)</f>
        <v>0</v>
      </c>
      <c r="N24" s="77">
        <f>SUM(N14:N23)</f>
        <v>0</v>
      </c>
      <c r="O24" s="77">
        <f>SUM(O14:O23)</f>
        <v>0</v>
      </c>
      <c r="P24" s="78">
        <f>SUM(P14:P23)</f>
        <v>0</v>
      </c>
    </row>
    <row r="25" spans="1:16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</row>
    <row r="27" spans="1:16" x14ac:dyDescent="0.2">
      <c r="A27" s="1" t="s">
        <v>14</v>
      </c>
      <c r="B27" s="17"/>
      <c r="C27" s="282" t="str">
        <f>'Kops a'!C39:H39</f>
        <v>Vasilijs Ivanovs</v>
      </c>
      <c r="D27" s="282"/>
      <c r="E27" s="282"/>
      <c r="F27" s="282"/>
      <c r="G27" s="282"/>
      <c r="H27" s="282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215" t="s">
        <v>15</v>
      </c>
      <c r="D28" s="215"/>
      <c r="E28" s="215"/>
      <c r="F28" s="215"/>
      <c r="G28" s="215"/>
      <c r="H28" s="215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96" t="str">
        <f>'Kops a'!A42</f>
        <v>Tāme sastādīta 2024. gada 26. augusta</v>
      </c>
      <c r="B30" s="52"/>
      <c r="C30" s="52"/>
      <c r="D30" s="5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1" t="s">
        <v>37</v>
      </c>
      <c r="B32" s="17"/>
      <c r="C32" s="282" t="str">
        <f>'Kops a'!C44:H44</f>
        <v>Vasilijs Ivanovs</v>
      </c>
      <c r="D32" s="282"/>
      <c r="E32" s="282"/>
      <c r="F32" s="282"/>
      <c r="G32" s="282"/>
      <c r="H32" s="282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215" t="s">
        <v>15</v>
      </c>
      <c r="D33" s="215"/>
      <c r="E33" s="215"/>
      <c r="F33" s="215"/>
      <c r="G33" s="215"/>
      <c r="H33" s="215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96" t="s">
        <v>54</v>
      </c>
      <c r="B35" s="52"/>
      <c r="C35" s="100" t="str">
        <f>'Kops a'!C47</f>
        <v>4-01907</v>
      </c>
      <c r="D35" s="52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</sheetData>
  <mergeCells count="22">
    <mergeCell ref="C33:H33"/>
    <mergeCell ref="C4:I4"/>
    <mergeCell ref="F12:K12"/>
    <mergeCell ref="A9:F9"/>
    <mergeCell ref="J9:M9"/>
    <mergeCell ref="D8:L8"/>
    <mergeCell ref="A24:K24"/>
    <mergeCell ref="C27:H27"/>
    <mergeCell ref="C28:H28"/>
    <mergeCell ref="C32:H32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85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3">
    <cfRule type="cellIs" dxfId="84" priority="3" operator="equal">
      <formula>0</formula>
    </cfRule>
  </conditionalFormatting>
  <conditionalFormatting sqref="A24:K24">
    <cfRule type="containsText" dxfId="83" priority="28" operator="containsText" text="Tiešās izmaksas kopā, t. sk. darba devēja sociālais nodoklis __.__% ">
      <formula>NOT(ISERROR(SEARCH("Tiešās izmaksas kopā, t. sk. darba devēja sociālais nodoklis __.__% ",A24)))</formula>
    </cfRule>
  </conditionalFormatting>
  <conditionalFormatting sqref="C27:H27 C32:H32 C35">
    <cfRule type="cellIs" dxfId="82" priority="10" operator="equal">
      <formula>0</formula>
    </cfRule>
  </conditionalFormatting>
  <conditionalFormatting sqref="C27:H27">
    <cfRule type="cellIs" dxfId="81" priority="11" operator="equal">
      <formula>0</formula>
    </cfRule>
  </conditionalFormatting>
  <conditionalFormatting sqref="C32:H32">
    <cfRule type="cellIs" dxfId="80" priority="12" operator="equal">
      <formula>0</formula>
    </cfRule>
  </conditionalFormatting>
  <conditionalFormatting sqref="C2:I2">
    <cfRule type="cellIs" dxfId="79" priority="8" operator="equal">
      <formula>0</formula>
    </cfRule>
  </conditionalFormatting>
  <conditionalFormatting sqref="C4:I4">
    <cfRule type="cellIs" dxfId="78" priority="22" operator="equal">
      <formula>0</formula>
    </cfRule>
  </conditionalFormatting>
  <conditionalFormatting sqref="D1">
    <cfRule type="cellIs" dxfId="77" priority="9" operator="equal">
      <formula>0</formula>
    </cfRule>
  </conditionalFormatting>
  <conditionalFormatting sqref="D5:L8">
    <cfRule type="cellIs" dxfId="76" priority="19" operator="equal">
      <formula>0</formula>
    </cfRule>
  </conditionalFormatting>
  <conditionalFormatting sqref="H14:H23 K14:P23 L24:P24">
    <cfRule type="cellIs" dxfId="75" priority="23" operator="equal">
      <formula>0</formula>
    </cfRule>
  </conditionalFormatting>
  <conditionalFormatting sqref="I14:J23">
    <cfRule type="cellIs" dxfId="74" priority="1" stopIfTrue="1" operator="equal">
      <formula>0</formula>
    </cfRule>
  </conditionalFormatting>
  <conditionalFormatting sqref="N9:O9">
    <cfRule type="cellIs" dxfId="73" priority="33" operator="equal">
      <formula>0</formula>
    </cfRule>
  </conditionalFormatting>
  <conditionalFormatting sqref="O10:P10">
    <cfRule type="cellIs" dxfId="72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______________",A30)))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A30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_________________________________",A35)))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59"/>
  <sheetViews>
    <sheetView topLeftCell="A103" zoomScaleNormal="100" workbookViewId="0">
      <selection activeCell="T24" sqref="T24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484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899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P147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A153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63">
        <v>5</v>
      </c>
      <c r="F14" s="163">
        <v>6</v>
      </c>
      <c r="G14" s="163">
        <v>7</v>
      </c>
      <c r="H14" s="156">
        <v>8</v>
      </c>
      <c r="I14" s="163">
        <v>9</v>
      </c>
      <c r="J14" s="163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ht="24" customHeight="1" x14ac:dyDescent="0.2">
      <c r="A15" s="68">
        <v>1</v>
      </c>
      <c r="B15" s="69"/>
      <c r="C15" s="187" t="s">
        <v>594</v>
      </c>
      <c r="D15" s="71"/>
      <c r="F15" s="123"/>
      <c r="G15" s="123"/>
      <c r="H15" s="72"/>
      <c r="I15" s="129"/>
      <c r="J15" s="129"/>
      <c r="K15" s="73"/>
      <c r="L15" s="75"/>
      <c r="M15" s="72"/>
      <c r="N15" s="72"/>
      <c r="O15" s="72"/>
      <c r="P15" s="73"/>
    </row>
    <row r="16" spans="1:16" ht="24" customHeight="1" x14ac:dyDescent="0.2">
      <c r="A16" s="38" t="s">
        <v>57</v>
      </c>
      <c r="B16" s="150" t="s">
        <v>701</v>
      </c>
      <c r="C16" s="117" t="s">
        <v>595</v>
      </c>
      <c r="D16" s="71" t="s">
        <v>538</v>
      </c>
      <c r="E16" s="74">
        <v>1</v>
      </c>
      <c r="F16" s="127"/>
      <c r="G16" s="127"/>
      <c r="H16" s="49">
        <f t="shared" ref="H16:H47" si="0">ROUND(F16*G16,2)</f>
        <v>0</v>
      </c>
      <c r="I16" s="129"/>
      <c r="J16" s="129"/>
      <c r="K16" s="50">
        <f t="shared" ref="K16:K81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28" si="4">ROUND(I16*E16,2)</f>
        <v>0</v>
      </c>
      <c r="O16" s="49">
        <f t="shared" ref="O16:O28" si="5">ROUND(J16*E16,2)</f>
        <v>0</v>
      </c>
      <c r="P16" s="50">
        <f t="shared" ref="P16:P28" si="6">SUM(M16:O16)</f>
        <v>0</v>
      </c>
    </row>
    <row r="17" spans="1:16" ht="22.5" x14ac:dyDescent="0.2">
      <c r="A17" s="38" t="s">
        <v>109</v>
      </c>
      <c r="B17" s="150" t="s">
        <v>701</v>
      </c>
      <c r="C17" s="117" t="s">
        <v>596</v>
      </c>
      <c r="D17" s="71" t="s">
        <v>538</v>
      </c>
      <c r="E17" s="74">
        <v>2</v>
      </c>
      <c r="F17" s="127"/>
      <c r="G17" s="127"/>
      <c r="H17" s="49">
        <f t="shared" si="0"/>
        <v>0</v>
      </c>
      <c r="I17" s="129"/>
      <c r="J17" s="129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150" t="s">
        <v>701</v>
      </c>
      <c r="C18" s="117" t="s">
        <v>597</v>
      </c>
      <c r="D18" s="71" t="s">
        <v>538</v>
      </c>
      <c r="E18" s="74">
        <v>1</v>
      </c>
      <c r="F18" s="127"/>
      <c r="G18" s="127"/>
      <c r="H18" s="49">
        <f t="shared" si="0"/>
        <v>0</v>
      </c>
      <c r="I18" s="129"/>
      <c r="J18" s="129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3.5" customHeight="1" x14ac:dyDescent="0.2">
      <c r="A19" s="38" t="s">
        <v>119</v>
      </c>
      <c r="B19" s="150" t="s">
        <v>701</v>
      </c>
      <c r="C19" s="118" t="s">
        <v>598</v>
      </c>
      <c r="D19" s="71" t="s">
        <v>538</v>
      </c>
      <c r="E19" s="74">
        <v>2</v>
      </c>
      <c r="F19" s="127"/>
      <c r="G19" s="127"/>
      <c r="H19" s="49">
        <f t="shared" si="0"/>
        <v>0</v>
      </c>
      <c r="I19" s="129"/>
      <c r="J19" s="129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3.5" customHeight="1" x14ac:dyDescent="0.2">
      <c r="A20" s="38" t="s">
        <v>120</v>
      </c>
      <c r="B20" s="150" t="s">
        <v>701</v>
      </c>
      <c r="C20" s="117" t="s">
        <v>599</v>
      </c>
      <c r="D20" s="71" t="s">
        <v>538</v>
      </c>
      <c r="E20" s="74">
        <v>2</v>
      </c>
      <c r="F20" s="127"/>
      <c r="G20" s="127"/>
      <c r="H20" s="49">
        <f t="shared" si="0"/>
        <v>0</v>
      </c>
      <c r="I20" s="129"/>
      <c r="J20" s="129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3.5" customHeight="1" x14ac:dyDescent="0.2">
      <c r="A21" s="38" t="s">
        <v>121</v>
      </c>
      <c r="B21" s="150" t="s">
        <v>701</v>
      </c>
      <c r="C21" s="118" t="s">
        <v>511</v>
      </c>
      <c r="D21" s="71" t="s">
        <v>538</v>
      </c>
      <c r="E21" s="74">
        <v>1</v>
      </c>
      <c r="F21" s="127"/>
      <c r="G21" s="127"/>
      <c r="H21" s="49">
        <f t="shared" si="0"/>
        <v>0</v>
      </c>
      <c r="I21" s="129"/>
      <c r="J21" s="129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13.5" customHeight="1" x14ac:dyDescent="0.2">
      <c r="A22" s="38" t="s">
        <v>122</v>
      </c>
      <c r="B22" s="150" t="s">
        <v>701</v>
      </c>
      <c r="C22" s="118" t="s">
        <v>600</v>
      </c>
      <c r="D22" s="71" t="s">
        <v>538</v>
      </c>
      <c r="E22" s="74">
        <v>1</v>
      </c>
      <c r="F22" s="127"/>
      <c r="G22" s="127"/>
      <c r="H22" s="49">
        <f t="shared" si="0"/>
        <v>0</v>
      </c>
      <c r="I22" s="129"/>
      <c r="J22" s="12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150" t="s">
        <v>701</v>
      </c>
      <c r="C23" s="117" t="s">
        <v>601</v>
      </c>
      <c r="D23" s="24" t="s">
        <v>539</v>
      </c>
      <c r="E23" s="74">
        <v>2</v>
      </c>
      <c r="F23" s="127"/>
      <c r="G23" s="127"/>
      <c r="H23" s="49">
        <f t="shared" si="0"/>
        <v>0</v>
      </c>
      <c r="I23" s="129"/>
      <c r="J23" s="12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13.5" customHeight="1" x14ac:dyDescent="0.2">
      <c r="A24" s="38" t="s">
        <v>124</v>
      </c>
      <c r="B24" s="150" t="s">
        <v>701</v>
      </c>
      <c r="C24" s="117" t="s">
        <v>602</v>
      </c>
      <c r="D24" s="24" t="s">
        <v>539</v>
      </c>
      <c r="E24" s="74">
        <v>1</v>
      </c>
      <c r="F24" s="127"/>
      <c r="G24" s="127"/>
      <c r="H24" s="49">
        <f t="shared" si="0"/>
        <v>0</v>
      </c>
      <c r="I24" s="129"/>
      <c r="J24" s="129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150" t="s">
        <v>701</v>
      </c>
      <c r="C25" s="119" t="s">
        <v>603</v>
      </c>
      <c r="D25" s="24" t="s">
        <v>539</v>
      </c>
      <c r="E25" s="74">
        <v>4</v>
      </c>
      <c r="F25" s="128"/>
      <c r="G25" s="127"/>
      <c r="H25" s="49">
        <f t="shared" si="0"/>
        <v>0</v>
      </c>
      <c r="I25" s="129"/>
      <c r="J25" s="129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126</v>
      </c>
      <c r="B26" s="150" t="s">
        <v>701</v>
      </c>
      <c r="C26" s="117" t="s">
        <v>604</v>
      </c>
      <c r="D26" s="24" t="s">
        <v>539</v>
      </c>
      <c r="E26" s="74">
        <v>4</v>
      </c>
      <c r="F26" s="127"/>
      <c r="G26" s="127"/>
      <c r="H26" s="49">
        <f t="shared" si="0"/>
        <v>0</v>
      </c>
      <c r="I26" s="129"/>
      <c r="J26" s="129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5.5" customHeight="1" x14ac:dyDescent="0.2">
      <c r="A27" s="38" t="s">
        <v>127</v>
      </c>
      <c r="B27" s="150" t="s">
        <v>701</v>
      </c>
      <c r="C27" s="117" t="s">
        <v>838</v>
      </c>
      <c r="D27" s="24" t="s">
        <v>538</v>
      </c>
      <c r="E27" s="74">
        <v>1</v>
      </c>
      <c r="F27" s="127"/>
      <c r="G27" s="127"/>
      <c r="H27" s="49">
        <f t="shared" si="0"/>
        <v>0</v>
      </c>
      <c r="I27" s="129"/>
      <c r="J27" s="129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" customHeight="1" x14ac:dyDescent="0.2">
      <c r="A28" s="38" t="s">
        <v>128</v>
      </c>
      <c r="B28" s="150" t="s">
        <v>701</v>
      </c>
      <c r="C28" s="186" t="s">
        <v>605</v>
      </c>
      <c r="D28" s="24" t="s">
        <v>669</v>
      </c>
      <c r="E28" s="74">
        <v>1</v>
      </c>
      <c r="F28" s="127"/>
      <c r="G28" s="127"/>
      <c r="H28" s="49">
        <f t="shared" si="0"/>
        <v>0</v>
      </c>
      <c r="I28" s="129"/>
      <c r="J28" s="129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6.25" customHeight="1" x14ac:dyDescent="0.2">
      <c r="A29" s="38" t="s">
        <v>480</v>
      </c>
      <c r="B29" s="39"/>
      <c r="C29" s="187" t="s">
        <v>606</v>
      </c>
      <c r="D29" s="24"/>
      <c r="E29" s="74"/>
      <c r="F29" s="124"/>
      <c r="G29" s="124"/>
      <c r="H29" s="49">
        <f t="shared" si="0"/>
        <v>0</v>
      </c>
      <c r="I29" s="129"/>
      <c r="J29" s="129"/>
      <c r="K29" s="50">
        <f t="shared" si="1"/>
        <v>0</v>
      </c>
      <c r="L29" s="51">
        <f t="shared" ref="L29:L61" si="7">ROUND(E29*F29,2)</f>
        <v>0</v>
      </c>
      <c r="M29" s="49">
        <f t="shared" ref="M29:M81" si="8">ROUND(H29*E29,2)</f>
        <v>0</v>
      </c>
      <c r="N29" s="49">
        <f t="shared" ref="N29:N81" si="9">ROUND(I29*E29,2)</f>
        <v>0</v>
      </c>
      <c r="O29" s="49">
        <f t="shared" ref="O29:O81" si="10">ROUND(J29*E29,2)</f>
        <v>0</v>
      </c>
      <c r="P29" s="50">
        <f t="shared" ref="P29:P81" si="11">SUM(M29:O29)</f>
        <v>0</v>
      </c>
    </row>
    <row r="30" spans="1:16" ht="22.5" x14ac:dyDescent="0.2">
      <c r="A30" s="38" t="s">
        <v>61</v>
      </c>
      <c r="B30" s="150" t="s">
        <v>701</v>
      </c>
      <c r="C30" s="117" t="s">
        <v>607</v>
      </c>
      <c r="D30" s="24" t="s">
        <v>538</v>
      </c>
      <c r="E30" s="74">
        <v>20</v>
      </c>
      <c r="F30" s="124"/>
      <c r="G30" s="127"/>
      <c r="H30" s="49">
        <f t="shared" si="0"/>
        <v>0</v>
      </c>
      <c r="I30" s="129"/>
      <c r="J30" s="129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si="9"/>
        <v>0</v>
      </c>
      <c r="O30" s="49">
        <f t="shared" si="10"/>
        <v>0</v>
      </c>
      <c r="P30" s="50">
        <f t="shared" si="11"/>
        <v>0</v>
      </c>
    </row>
    <row r="31" spans="1:16" ht="22.5" x14ac:dyDescent="0.2">
      <c r="A31" s="38" t="s">
        <v>63</v>
      </c>
      <c r="B31" s="150" t="s">
        <v>701</v>
      </c>
      <c r="C31" s="117" t="s">
        <v>608</v>
      </c>
      <c r="D31" s="24" t="s">
        <v>538</v>
      </c>
      <c r="E31" s="74">
        <v>40</v>
      </c>
      <c r="F31" s="124"/>
      <c r="G31" s="127"/>
      <c r="H31" s="49">
        <f t="shared" si="0"/>
        <v>0</v>
      </c>
      <c r="I31" s="129"/>
      <c r="J31" s="129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11"/>
        <v>0</v>
      </c>
    </row>
    <row r="32" spans="1:16" x14ac:dyDescent="0.2">
      <c r="A32" s="38" t="s">
        <v>66</v>
      </c>
      <c r="B32" s="150" t="s">
        <v>701</v>
      </c>
      <c r="C32" s="117" t="s">
        <v>597</v>
      </c>
      <c r="D32" s="24" t="s">
        <v>538</v>
      </c>
      <c r="E32" s="74">
        <v>20</v>
      </c>
      <c r="F32" s="124"/>
      <c r="G32" s="127"/>
      <c r="H32" s="49">
        <f t="shared" si="0"/>
        <v>0</v>
      </c>
      <c r="I32" s="129"/>
      <c r="J32" s="129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11"/>
        <v>0</v>
      </c>
    </row>
    <row r="33" spans="1:16" x14ac:dyDescent="0.2">
      <c r="A33" s="38" t="s">
        <v>69</v>
      </c>
      <c r="B33" s="150" t="s">
        <v>701</v>
      </c>
      <c r="C33" s="118" t="s">
        <v>609</v>
      </c>
      <c r="D33" s="24" t="s">
        <v>538</v>
      </c>
      <c r="E33" s="74">
        <v>40</v>
      </c>
      <c r="F33" s="124"/>
      <c r="G33" s="124"/>
      <c r="H33" s="49">
        <f t="shared" si="0"/>
        <v>0</v>
      </c>
      <c r="I33" s="129"/>
      <c r="J33" s="129"/>
      <c r="K33" s="50">
        <f t="shared" si="1"/>
        <v>0</v>
      </c>
      <c r="L33" s="51">
        <f t="shared" si="7"/>
        <v>0</v>
      </c>
      <c r="M33" s="49">
        <f t="shared" si="8"/>
        <v>0</v>
      </c>
      <c r="N33" s="49">
        <f t="shared" si="9"/>
        <v>0</v>
      </c>
      <c r="O33" s="49">
        <f t="shared" si="10"/>
        <v>0</v>
      </c>
      <c r="P33" s="50">
        <f t="shared" si="11"/>
        <v>0</v>
      </c>
    </row>
    <row r="34" spans="1:16" x14ac:dyDescent="0.2">
      <c r="A34" s="38" t="s">
        <v>70</v>
      </c>
      <c r="B34" s="150" t="s">
        <v>701</v>
      </c>
      <c r="C34" s="117" t="s">
        <v>610</v>
      </c>
      <c r="D34" s="24" t="s">
        <v>538</v>
      </c>
      <c r="E34" s="74">
        <v>40</v>
      </c>
      <c r="F34" s="124"/>
      <c r="G34" s="124"/>
      <c r="H34" s="49">
        <f t="shared" si="0"/>
        <v>0</v>
      </c>
      <c r="I34" s="129"/>
      <c r="J34" s="129"/>
      <c r="K34" s="50">
        <f t="shared" si="1"/>
        <v>0</v>
      </c>
      <c r="L34" s="51">
        <f t="shared" si="7"/>
        <v>0</v>
      </c>
      <c r="M34" s="49">
        <f t="shared" si="8"/>
        <v>0</v>
      </c>
      <c r="N34" s="49">
        <f t="shared" si="9"/>
        <v>0</v>
      </c>
      <c r="O34" s="49">
        <f t="shared" si="10"/>
        <v>0</v>
      </c>
      <c r="P34" s="50">
        <f t="shared" si="11"/>
        <v>0</v>
      </c>
    </row>
    <row r="35" spans="1:16" x14ac:dyDescent="0.2">
      <c r="A35" s="38" t="s">
        <v>75</v>
      </c>
      <c r="B35" s="150" t="s">
        <v>701</v>
      </c>
      <c r="C35" s="118" t="s">
        <v>611</v>
      </c>
      <c r="D35" s="24" t="s">
        <v>538</v>
      </c>
      <c r="E35" s="74">
        <v>20</v>
      </c>
      <c r="F35" s="124"/>
      <c r="G35" s="127"/>
      <c r="H35" s="49">
        <f t="shared" si="0"/>
        <v>0</v>
      </c>
      <c r="I35" s="129"/>
      <c r="J35" s="129"/>
      <c r="K35" s="50">
        <f t="shared" si="1"/>
        <v>0</v>
      </c>
      <c r="L35" s="51">
        <f t="shared" si="7"/>
        <v>0</v>
      </c>
      <c r="M35" s="49">
        <f t="shared" si="8"/>
        <v>0</v>
      </c>
      <c r="N35" s="49">
        <f t="shared" si="9"/>
        <v>0</v>
      </c>
      <c r="O35" s="49">
        <f t="shared" si="10"/>
        <v>0</v>
      </c>
      <c r="P35" s="50">
        <f t="shared" si="11"/>
        <v>0</v>
      </c>
    </row>
    <row r="36" spans="1:16" ht="22.5" x14ac:dyDescent="0.2">
      <c r="A36" s="38" t="s">
        <v>76</v>
      </c>
      <c r="B36" s="150" t="s">
        <v>701</v>
      </c>
      <c r="C36" s="117" t="s">
        <v>612</v>
      </c>
      <c r="D36" s="24" t="s">
        <v>539</v>
      </c>
      <c r="E36" s="74">
        <v>40</v>
      </c>
      <c r="F36" s="124"/>
      <c r="G36" s="127"/>
      <c r="H36" s="49">
        <f t="shared" si="0"/>
        <v>0</v>
      </c>
      <c r="I36" s="129"/>
      <c r="J36" s="129"/>
      <c r="K36" s="50">
        <f t="shared" si="1"/>
        <v>0</v>
      </c>
      <c r="L36" s="51">
        <f t="shared" si="7"/>
        <v>0</v>
      </c>
      <c r="M36" s="49">
        <f t="shared" si="8"/>
        <v>0</v>
      </c>
      <c r="N36" s="49">
        <f t="shared" si="9"/>
        <v>0</v>
      </c>
      <c r="O36" s="49">
        <f t="shared" si="10"/>
        <v>0</v>
      </c>
      <c r="P36" s="50">
        <f t="shared" si="11"/>
        <v>0</v>
      </c>
    </row>
    <row r="37" spans="1:16" x14ac:dyDescent="0.2">
      <c r="A37" s="38" t="s">
        <v>77</v>
      </c>
      <c r="B37" s="150" t="s">
        <v>701</v>
      </c>
      <c r="C37" s="117" t="s">
        <v>613</v>
      </c>
      <c r="D37" s="24" t="s">
        <v>539</v>
      </c>
      <c r="E37" s="74">
        <v>20</v>
      </c>
      <c r="F37" s="124"/>
      <c r="G37" s="127"/>
      <c r="H37" s="49">
        <f t="shared" si="0"/>
        <v>0</v>
      </c>
      <c r="I37" s="129"/>
      <c r="J37" s="129"/>
      <c r="K37" s="50">
        <f t="shared" si="1"/>
        <v>0</v>
      </c>
      <c r="L37" s="51">
        <f t="shared" si="7"/>
        <v>0</v>
      </c>
      <c r="M37" s="49">
        <f t="shared" si="8"/>
        <v>0</v>
      </c>
      <c r="N37" s="49">
        <f t="shared" si="9"/>
        <v>0</v>
      </c>
      <c r="O37" s="49">
        <f t="shared" si="10"/>
        <v>0</v>
      </c>
      <c r="P37" s="50">
        <f t="shared" si="11"/>
        <v>0</v>
      </c>
    </row>
    <row r="38" spans="1:16" ht="27.75" customHeight="1" x14ac:dyDescent="0.2">
      <c r="A38" s="38">
        <v>3</v>
      </c>
      <c r="B38" s="39"/>
      <c r="C38" s="187" t="s">
        <v>614</v>
      </c>
      <c r="D38" s="24"/>
      <c r="E38" s="74"/>
      <c r="F38" s="124"/>
      <c r="G38" s="124"/>
      <c r="H38" s="49">
        <f t="shared" si="0"/>
        <v>0</v>
      </c>
      <c r="I38" s="129"/>
      <c r="J38" s="129"/>
      <c r="K38" s="50">
        <f t="shared" si="1"/>
        <v>0</v>
      </c>
      <c r="L38" s="51">
        <f t="shared" si="7"/>
        <v>0</v>
      </c>
      <c r="M38" s="49">
        <f t="shared" si="8"/>
        <v>0</v>
      </c>
      <c r="N38" s="49">
        <f t="shared" si="9"/>
        <v>0</v>
      </c>
      <c r="O38" s="49">
        <f t="shared" si="10"/>
        <v>0</v>
      </c>
      <c r="P38" s="50">
        <f t="shared" si="11"/>
        <v>0</v>
      </c>
    </row>
    <row r="39" spans="1:16" ht="22.5" x14ac:dyDescent="0.2">
      <c r="A39" s="38" t="s">
        <v>236</v>
      </c>
      <c r="B39" s="150" t="s">
        <v>701</v>
      </c>
      <c r="C39" s="117" t="s">
        <v>615</v>
      </c>
      <c r="D39" s="24" t="s">
        <v>538</v>
      </c>
      <c r="E39" s="74">
        <v>20</v>
      </c>
      <c r="F39" s="124"/>
      <c r="G39" s="127"/>
      <c r="H39" s="49">
        <f t="shared" si="0"/>
        <v>0</v>
      </c>
      <c r="I39" s="129"/>
      <c r="J39" s="129"/>
      <c r="K39" s="50">
        <f t="shared" si="1"/>
        <v>0</v>
      </c>
      <c r="L39" s="51">
        <f t="shared" si="7"/>
        <v>0</v>
      </c>
      <c r="M39" s="49">
        <f t="shared" si="8"/>
        <v>0</v>
      </c>
      <c r="N39" s="49">
        <f t="shared" si="9"/>
        <v>0</v>
      </c>
      <c r="O39" s="49">
        <f t="shared" si="10"/>
        <v>0</v>
      </c>
      <c r="P39" s="50">
        <f t="shared" si="11"/>
        <v>0</v>
      </c>
    </row>
    <row r="40" spans="1:16" ht="22.5" x14ac:dyDescent="0.2">
      <c r="A40" s="38" t="s">
        <v>242</v>
      </c>
      <c r="B40" s="150" t="s">
        <v>701</v>
      </c>
      <c r="C40" s="117" t="s">
        <v>608</v>
      </c>
      <c r="D40" s="24" t="s">
        <v>538</v>
      </c>
      <c r="E40" s="74">
        <v>40</v>
      </c>
      <c r="F40" s="124"/>
      <c r="G40" s="127"/>
      <c r="H40" s="49">
        <f t="shared" si="0"/>
        <v>0</v>
      </c>
      <c r="I40" s="129"/>
      <c r="J40" s="129"/>
      <c r="K40" s="50">
        <f t="shared" si="1"/>
        <v>0</v>
      </c>
      <c r="L40" s="51">
        <f t="shared" si="7"/>
        <v>0</v>
      </c>
      <c r="M40" s="49">
        <f t="shared" si="8"/>
        <v>0</v>
      </c>
      <c r="N40" s="49">
        <f t="shared" si="9"/>
        <v>0</v>
      </c>
      <c r="O40" s="49">
        <f t="shared" si="10"/>
        <v>0</v>
      </c>
      <c r="P40" s="50">
        <f t="shared" si="11"/>
        <v>0</v>
      </c>
    </row>
    <row r="41" spans="1:16" x14ac:dyDescent="0.2">
      <c r="A41" s="38" t="s">
        <v>243</v>
      </c>
      <c r="B41" s="150" t="s">
        <v>701</v>
      </c>
      <c r="C41" s="117" t="s">
        <v>597</v>
      </c>
      <c r="D41" s="24" t="s">
        <v>538</v>
      </c>
      <c r="E41" s="74">
        <v>20</v>
      </c>
      <c r="F41" s="124"/>
      <c r="G41" s="127"/>
      <c r="H41" s="49">
        <f t="shared" si="0"/>
        <v>0</v>
      </c>
      <c r="I41" s="129"/>
      <c r="J41" s="129"/>
      <c r="K41" s="50">
        <f t="shared" si="1"/>
        <v>0</v>
      </c>
      <c r="L41" s="51">
        <f t="shared" si="7"/>
        <v>0</v>
      </c>
      <c r="M41" s="49">
        <f t="shared" si="8"/>
        <v>0</v>
      </c>
      <c r="N41" s="49">
        <f t="shared" si="9"/>
        <v>0</v>
      </c>
      <c r="O41" s="49">
        <f t="shared" si="10"/>
        <v>0</v>
      </c>
      <c r="P41" s="50">
        <f t="shared" si="11"/>
        <v>0</v>
      </c>
    </row>
    <row r="42" spans="1:16" x14ac:dyDescent="0.2">
      <c r="A42" s="38" t="s">
        <v>244</v>
      </c>
      <c r="B42" s="150" t="s">
        <v>701</v>
      </c>
      <c r="C42" s="118" t="s">
        <v>609</v>
      </c>
      <c r="D42" s="24" t="s">
        <v>538</v>
      </c>
      <c r="E42" s="74">
        <v>40</v>
      </c>
      <c r="F42" s="124"/>
      <c r="G42" s="124"/>
      <c r="H42" s="49">
        <f t="shared" si="0"/>
        <v>0</v>
      </c>
      <c r="I42" s="129"/>
      <c r="J42" s="129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6" x14ac:dyDescent="0.2">
      <c r="A43" s="38" t="s">
        <v>245</v>
      </c>
      <c r="B43" s="150" t="s">
        <v>701</v>
      </c>
      <c r="C43" s="117" t="s">
        <v>610</v>
      </c>
      <c r="D43" s="24" t="s">
        <v>538</v>
      </c>
      <c r="E43" s="74">
        <v>40</v>
      </c>
      <c r="F43" s="124"/>
      <c r="G43" s="124"/>
      <c r="H43" s="49">
        <f t="shared" si="0"/>
        <v>0</v>
      </c>
      <c r="I43" s="129"/>
      <c r="J43" s="129"/>
      <c r="K43" s="50">
        <f t="shared" si="1"/>
        <v>0</v>
      </c>
      <c r="L43" s="51">
        <f t="shared" si="7"/>
        <v>0</v>
      </c>
      <c r="M43" s="49">
        <f t="shared" si="8"/>
        <v>0</v>
      </c>
      <c r="N43" s="49">
        <f t="shared" si="9"/>
        <v>0</v>
      </c>
      <c r="O43" s="49">
        <f t="shared" si="10"/>
        <v>0</v>
      </c>
      <c r="P43" s="50">
        <f t="shared" si="11"/>
        <v>0</v>
      </c>
    </row>
    <row r="44" spans="1:16" x14ac:dyDescent="0.2">
      <c r="A44" s="38" t="s">
        <v>541</v>
      </c>
      <c r="B44" s="150" t="s">
        <v>701</v>
      </c>
      <c r="C44" s="118" t="s">
        <v>611</v>
      </c>
      <c r="D44" s="24" t="s">
        <v>538</v>
      </c>
      <c r="E44" s="74">
        <v>20</v>
      </c>
      <c r="F44" s="124"/>
      <c r="G44" s="127"/>
      <c r="H44" s="49">
        <f t="shared" si="0"/>
        <v>0</v>
      </c>
      <c r="I44" s="129"/>
      <c r="J44" s="129"/>
      <c r="K44" s="50">
        <f t="shared" si="1"/>
        <v>0</v>
      </c>
      <c r="L44" s="51">
        <f t="shared" si="7"/>
        <v>0</v>
      </c>
      <c r="M44" s="49">
        <f t="shared" si="8"/>
        <v>0</v>
      </c>
      <c r="N44" s="49">
        <f t="shared" si="9"/>
        <v>0</v>
      </c>
      <c r="O44" s="49">
        <f t="shared" si="10"/>
        <v>0</v>
      </c>
      <c r="P44" s="50">
        <f t="shared" si="11"/>
        <v>0</v>
      </c>
    </row>
    <row r="45" spans="1:16" ht="22.5" x14ac:dyDescent="0.2">
      <c r="A45" s="38" t="s">
        <v>246</v>
      </c>
      <c r="B45" s="150" t="s">
        <v>701</v>
      </c>
      <c r="C45" s="117" t="s">
        <v>612</v>
      </c>
      <c r="D45" s="24" t="s">
        <v>539</v>
      </c>
      <c r="E45" s="74">
        <v>40</v>
      </c>
      <c r="F45" s="124"/>
      <c r="G45" s="127"/>
      <c r="H45" s="49">
        <f t="shared" si="0"/>
        <v>0</v>
      </c>
      <c r="I45" s="129"/>
      <c r="J45" s="129"/>
      <c r="K45" s="50">
        <f t="shared" si="1"/>
        <v>0</v>
      </c>
      <c r="L45" s="51">
        <f t="shared" si="7"/>
        <v>0</v>
      </c>
      <c r="M45" s="49">
        <f t="shared" si="8"/>
        <v>0</v>
      </c>
      <c r="N45" s="49">
        <f t="shared" si="9"/>
        <v>0</v>
      </c>
      <c r="O45" s="49">
        <f t="shared" si="10"/>
        <v>0</v>
      </c>
      <c r="P45" s="50">
        <f t="shared" si="11"/>
        <v>0</v>
      </c>
    </row>
    <row r="46" spans="1:16" x14ac:dyDescent="0.2">
      <c r="A46" s="38" t="s">
        <v>247</v>
      </c>
      <c r="B46" s="150" t="s">
        <v>701</v>
      </c>
      <c r="C46" s="117" t="s">
        <v>613</v>
      </c>
      <c r="D46" s="24" t="s">
        <v>539</v>
      </c>
      <c r="E46" s="74">
        <v>20</v>
      </c>
      <c r="F46" s="124"/>
      <c r="G46" s="127"/>
      <c r="H46" s="49">
        <f t="shared" si="0"/>
        <v>0</v>
      </c>
      <c r="I46" s="129"/>
      <c r="J46" s="129"/>
      <c r="K46" s="50">
        <f t="shared" si="1"/>
        <v>0</v>
      </c>
      <c r="L46" s="51">
        <f t="shared" si="7"/>
        <v>0</v>
      </c>
      <c r="M46" s="49">
        <f t="shared" si="8"/>
        <v>0</v>
      </c>
      <c r="N46" s="49">
        <f t="shared" si="9"/>
        <v>0</v>
      </c>
      <c r="O46" s="49">
        <f t="shared" si="10"/>
        <v>0</v>
      </c>
      <c r="P46" s="50">
        <f t="shared" si="11"/>
        <v>0</v>
      </c>
    </row>
    <row r="47" spans="1:16" x14ac:dyDescent="0.2">
      <c r="A47" s="38">
        <v>4</v>
      </c>
      <c r="B47" s="39"/>
      <c r="C47" s="120" t="s">
        <v>616</v>
      </c>
      <c r="D47" s="24"/>
      <c r="E47" s="74"/>
      <c r="F47" s="124"/>
      <c r="G47" s="124"/>
      <c r="H47" s="49">
        <f t="shared" si="0"/>
        <v>0</v>
      </c>
      <c r="I47" s="129"/>
      <c r="J47" s="129"/>
      <c r="K47" s="50">
        <f t="shared" si="1"/>
        <v>0</v>
      </c>
      <c r="L47" s="51">
        <f t="shared" si="7"/>
        <v>0</v>
      </c>
      <c r="M47" s="49">
        <f t="shared" si="8"/>
        <v>0</v>
      </c>
      <c r="N47" s="49">
        <f t="shared" si="9"/>
        <v>0</v>
      </c>
      <c r="O47" s="49">
        <f t="shared" si="10"/>
        <v>0</v>
      </c>
      <c r="P47" s="50">
        <f t="shared" si="11"/>
        <v>0</v>
      </c>
    </row>
    <row r="48" spans="1:16" ht="33.75" x14ac:dyDescent="0.2">
      <c r="A48" s="38" t="s">
        <v>250</v>
      </c>
      <c r="B48" s="150" t="s">
        <v>701</v>
      </c>
      <c r="C48" s="117" t="s">
        <v>617</v>
      </c>
      <c r="D48" s="24" t="s">
        <v>539</v>
      </c>
      <c r="E48" s="74">
        <v>95</v>
      </c>
      <c r="F48" s="124"/>
      <c r="G48" s="127"/>
      <c r="H48" s="49">
        <f t="shared" ref="H48:H81" si="12">ROUND(F48*G48,2)</f>
        <v>0</v>
      </c>
      <c r="I48" s="129"/>
      <c r="J48" s="129"/>
      <c r="K48" s="50">
        <f t="shared" si="1"/>
        <v>0</v>
      </c>
      <c r="L48" s="51">
        <f t="shared" si="7"/>
        <v>0</v>
      </c>
      <c r="M48" s="49">
        <f t="shared" si="8"/>
        <v>0</v>
      </c>
      <c r="N48" s="49">
        <f t="shared" si="9"/>
        <v>0</v>
      </c>
      <c r="O48" s="49">
        <f t="shared" si="10"/>
        <v>0</v>
      </c>
      <c r="P48" s="50">
        <f t="shared" si="11"/>
        <v>0</v>
      </c>
    </row>
    <row r="49" spans="1:16" x14ac:dyDescent="0.2">
      <c r="A49" s="38" t="s">
        <v>251</v>
      </c>
      <c r="B49" s="150" t="s">
        <v>701</v>
      </c>
      <c r="C49" s="117" t="s">
        <v>613</v>
      </c>
      <c r="D49" s="24" t="s">
        <v>539</v>
      </c>
      <c r="E49" s="74">
        <v>120</v>
      </c>
      <c r="F49" s="124"/>
      <c r="G49" s="127"/>
      <c r="H49" s="49">
        <f t="shared" si="12"/>
        <v>0</v>
      </c>
      <c r="I49" s="129"/>
      <c r="J49" s="129"/>
      <c r="K49" s="50">
        <f t="shared" si="1"/>
        <v>0</v>
      </c>
      <c r="L49" s="51">
        <f t="shared" si="7"/>
        <v>0</v>
      </c>
      <c r="M49" s="49">
        <f t="shared" si="8"/>
        <v>0</v>
      </c>
      <c r="N49" s="49">
        <f t="shared" si="9"/>
        <v>0</v>
      </c>
      <c r="O49" s="49">
        <f t="shared" si="10"/>
        <v>0</v>
      </c>
      <c r="P49" s="50">
        <f t="shared" si="11"/>
        <v>0</v>
      </c>
    </row>
    <row r="50" spans="1:16" x14ac:dyDescent="0.2">
      <c r="A50" s="38" t="s">
        <v>266</v>
      </c>
      <c r="B50" s="150" t="s">
        <v>701</v>
      </c>
      <c r="C50" s="117" t="s">
        <v>618</v>
      </c>
      <c r="D50" s="24" t="s">
        <v>539</v>
      </c>
      <c r="E50" s="74">
        <v>23</v>
      </c>
      <c r="F50" s="124"/>
      <c r="G50" s="127"/>
      <c r="H50" s="49">
        <f t="shared" si="12"/>
        <v>0</v>
      </c>
      <c r="I50" s="129"/>
      <c r="J50" s="129"/>
      <c r="K50" s="50">
        <f t="shared" si="1"/>
        <v>0</v>
      </c>
      <c r="L50" s="51">
        <f t="shared" si="7"/>
        <v>0</v>
      </c>
      <c r="M50" s="49">
        <f t="shared" si="8"/>
        <v>0</v>
      </c>
      <c r="N50" s="49">
        <f t="shared" si="9"/>
        <v>0</v>
      </c>
      <c r="O50" s="49">
        <f t="shared" si="10"/>
        <v>0</v>
      </c>
      <c r="P50" s="50">
        <f t="shared" si="11"/>
        <v>0</v>
      </c>
    </row>
    <row r="51" spans="1:16" x14ac:dyDescent="0.2">
      <c r="A51" s="38" t="s">
        <v>267</v>
      </c>
      <c r="B51" s="150" t="s">
        <v>701</v>
      </c>
      <c r="C51" s="117" t="s">
        <v>602</v>
      </c>
      <c r="D51" s="24" t="s">
        <v>539</v>
      </c>
      <c r="E51" s="74">
        <v>50</v>
      </c>
      <c r="F51" s="124"/>
      <c r="G51" s="127"/>
      <c r="H51" s="49">
        <f t="shared" si="12"/>
        <v>0</v>
      </c>
      <c r="I51" s="129"/>
      <c r="J51" s="129"/>
      <c r="K51" s="50">
        <f t="shared" si="1"/>
        <v>0</v>
      </c>
      <c r="L51" s="51">
        <f t="shared" si="7"/>
        <v>0</v>
      </c>
      <c r="M51" s="49">
        <f t="shared" si="8"/>
        <v>0</v>
      </c>
      <c r="N51" s="49">
        <f t="shared" si="9"/>
        <v>0</v>
      </c>
      <c r="O51" s="49">
        <f t="shared" si="10"/>
        <v>0</v>
      </c>
      <c r="P51" s="50">
        <f t="shared" si="11"/>
        <v>0</v>
      </c>
    </row>
    <row r="52" spans="1:16" ht="22.5" x14ac:dyDescent="0.2">
      <c r="A52" s="38" t="s">
        <v>268</v>
      </c>
      <c r="B52" s="150" t="s">
        <v>701</v>
      </c>
      <c r="C52" s="117" t="s">
        <v>619</v>
      </c>
      <c r="D52" s="24" t="s">
        <v>538</v>
      </c>
      <c r="E52" s="74">
        <v>80</v>
      </c>
      <c r="F52" s="124"/>
      <c r="G52" s="127"/>
      <c r="H52" s="49">
        <f t="shared" si="12"/>
        <v>0</v>
      </c>
      <c r="I52" s="129"/>
      <c r="J52" s="129"/>
      <c r="K52" s="50">
        <f t="shared" si="1"/>
        <v>0</v>
      </c>
      <c r="L52" s="51">
        <f t="shared" si="7"/>
        <v>0</v>
      </c>
      <c r="M52" s="49">
        <f t="shared" si="8"/>
        <v>0</v>
      </c>
      <c r="N52" s="49">
        <f t="shared" si="9"/>
        <v>0</v>
      </c>
      <c r="O52" s="49">
        <f t="shared" si="10"/>
        <v>0</v>
      </c>
      <c r="P52" s="50">
        <f t="shared" si="11"/>
        <v>0</v>
      </c>
    </row>
    <row r="53" spans="1:16" x14ac:dyDescent="0.2">
      <c r="A53" s="38" t="s">
        <v>269</v>
      </c>
      <c r="B53" s="150" t="s">
        <v>701</v>
      </c>
      <c r="C53" s="117" t="s">
        <v>618</v>
      </c>
      <c r="D53" s="24" t="s">
        <v>538</v>
      </c>
      <c r="E53" s="74">
        <v>8</v>
      </c>
      <c r="F53" s="124"/>
      <c r="G53" s="127"/>
      <c r="H53" s="49">
        <f t="shared" si="12"/>
        <v>0</v>
      </c>
      <c r="I53" s="129"/>
      <c r="J53" s="129"/>
      <c r="K53" s="50">
        <f t="shared" si="1"/>
        <v>0</v>
      </c>
      <c r="L53" s="51">
        <f t="shared" si="7"/>
        <v>0</v>
      </c>
      <c r="M53" s="49">
        <f t="shared" si="8"/>
        <v>0</v>
      </c>
      <c r="N53" s="49">
        <f t="shared" si="9"/>
        <v>0</v>
      </c>
      <c r="O53" s="49">
        <f t="shared" si="10"/>
        <v>0</v>
      </c>
      <c r="P53" s="50">
        <f t="shared" si="11"/>
        <v>0</v>
      </c>
    </row>
    <row r="54" spans="1:16" x14ac:dyDescent="0.2">
      <c r="A54" s="38" t="s">
        <v>270</v>
      </c>
      <c r="B54" s="150" t="s">
        <v>701</v>
      </c>
      <c r="C54" s="117" t="s">
        <v>602</v>
      </c>
      <c r="D54" s="24" t="s">
        <v>538</v>
      </c>
      <c r="E54" s="74">
        <v>3</v>
      </c>
      <c r="F54" s="124"/>
      <c r="G54" s="127"/>
      <c r="H54" s="49">
        <f t="shared" si="12"/>
        <v>0</v>
      </c>
      <c r="I54" s="129"/>
      <c r="J54" s="129"/>
      <c r="K54" s="50">
        <f t="shared" si="1"/>
        <v>0</v>
      </c>
      <c r="L54" s="51">
        <f t="shared" si="7"/>
        <v>0</v>
      </c>
      <c r="M54" s="49">
        <f t="shared" si="8"/>
        <v>0</v>
      </c>
      <c r="N54" s="49">
        <f t="shared" si="9"/>
        <v>0</v>
      </c>
      <c r="O54" s="49">
        <f t="shared" si="10"/>
        <v>0</v>
      </c>
      <c r="P54" s="50">
        <f t="shared" si="11"/>
        <v>0</v>
      </c>
    </row>
    <row r="55" spans="1:16" x14ac:dyDescent="0.2">
      <c r="A55" s="38" t="s">
        <v>271</v>
      </c>
      <c r="B55" s="150" t="s">
        <v>701</v>
      </c>
      <c r="C55" s="117" t="s">
        <v>620</v>
      </c>
      <c r="D55" s="24" t="s">
        <v>538</v>
      </c>
      <c r="E55" s="74">
        <v>21</v>
      </c>
      <c r="F55" s="124"/>
      <c r="G55" s="124"/>
      <c r="H55" s="49">
        <f t="shared" si="12"/>
        <v>0</v>
      </c>
      <c r="I55" s="129"/>
      <c r="J55" s="129"/>
      <c r="K55" s="50">
        <f t="shared" si="1"/>
        <v>0</v>
      </c>
      <c r="L55" s="51">
        <f t="shared" si="7"/>
        <v>0</v>
      </c>
      <c r="M55" s="49">
        <f t="shared" si="8"/>
        <v>0</v>
      </c>
      <c r="N55" s="49">
        <f t="shared" si="9"/>
        <v>0</v>
      </c>
      <c r="O55" s="49">
        <f t="shared" si="10"/>
        <v>0</v>
      </c>
      <c r="P55" s="50">
        <f t="shared" si="11"/>
        <v>0</v>
      </c>
    </row>
    <row r="56" spans="1:16" x14ac:dyDescent="0.2">
      <c r="A56" s="38" t="s">
        <v>272</v>
      </c>
      <c r="B56" s="150" t="s">
        <v>701</v>
      </c>
      <c r="C56" s="117" t="s">
        <v>621</v>
      </c>
      <c r="D56" s="24" t="s">
        <v>538</v>
      </c>
      <c r="E56" s="74">
        <v>10</v>
      </c>
      <c r="F56" s="124"/>
      <c r="G56" s="124"/>
      <c r="H56" s="49">
        <f t="shared" si="12"/>
        <v>0</v>
      </c>
      <c r="I56" s="129"/>
      <c r="J56" s="129"/>
      <c r="K56" s="50">
        <f t="shared" si="1"/>
        <v>0</v>
      </c>
      <c r="L56" s="51">
        <f t="shared" si="7"/>
        <v>0</v>
      </c>
      <c r="M56" s="49">
        <f t="shared" si="8"/>
        <v>0</v>
      </c>
      <c r="N56" s="49">
        <f t="shared" si="9"/>
        <v>0</v>
      </c>
      <c r="O56" s="49">
        <f t="shared" si="10"/>
        <v>0</v>
      </c>
      <c r="P56" s="50">
        <f t="shared" si="11"/>
        <v>0</v>
      </c>
    </row>
    <row r="57" spans="1:16" x14ac:dyDescent="0.2">
      <c r="A57" s="38" t="s">
        <v>273</v>
      </c>
      <c r="B57" s="150" t="s">
        <v>701</v>
      </c>
      <c r="C57" s="117" t="s">
        <v>622</v>
      </c>
      <c r="D57" s="24" t="s">
        <v>538</v>
      </c>
      <c r="E57" s="74">
        <v>1</v>
      </c>
      <c r="F57" s="124"/>
      <c r="G57" s="124"/>
      <c r="H57" s="49">
        <f t="shared" si="12"/>
        <v>0</v>
      </c>
      <c r="I57" s="129"/>
      <c r="J57" s="129"/>
      <c r="K57" s="50">
        <f t="shared" si="1"/>
        <v>0</v>
      </c>
      <c r="L57" s="51">
        <f t="shared" si="7"/>
        <v>0</v>
      </c>
      <c r="M57" s="49">
        <f t="shared" si="8"/>
        <v>0</v>
      </c>
      <c r="N57" s="49">
        <f t="shared" si="9"/>
        <v>0</v>
      </c>
      <c r="O57" s="49">
        <f t="shared" si="10"/>
        <v>0</v>
      </c>
      <c r="P57" s="50">
        <f t="shared" si="11"/>
        <v>0</v>
      </c>
    </row>
    <row r="58" spans="1:16" x14ac:dyDescent="0.2">
      <c r="A58" s="38" t="s">
        <v>274</v>
      </c>
      <c r="B58" s="150" t="s">
        <v>701</v>
      </c>
      <c r="C58" s="117" t="s">
        <v>623</v>
      </c>
      <c r="D58" s="24" t="s">
        <v>538</v>
      </c>
      <c r="E58" s="74">
        <v>2</v>
      </c>
      <c r="F58" s="124"/>
      <c r="G58" s="124"/>
      <c r="H58" s="49">
        <f t="shared" si="12"/>
        <v>0</v>
      </c>
      <c r="I58" s="129"/>
      <c r="J58" s="129"/>
      <c r="K58" s="50">
        <f t="shared" si="1"/>
        <v>0</v>
      </c>
      <c r="L58" s="51">
        <f t="shared" si="7"/>
        <v>0</v>
      </c>
      <c r="M58" s="49">
        <f t="shared" si="8"/>
        <v>0</v>
      </c>
      <c r="N58" s="49">
        <f t="shared" si="9"/>
        <v>0</v>
      </c>
      <c r="O58" s="49">
        <f t="shared" si="10"/>
        <v>0</v>
      </c>
      <c r="P58" s="50">
        <f t="shared" si="11"/>
        <v>0</v>
      </c>
    </row>
    <row r="59" spans="1:16" x14ac:dyDescent="0.2">
      <c r="A59" s="38" t="s">
        <v>275</v>
      </c>
      <c r="B59" s="150" t="s">
        <v>701</v>
      </c>
      <c r="C59" s="118" t="s">
        <v>624</v>
      </c>
      <c r="D59" s="24" t="s">
        <v>540</v>
      </c>
      <c r="E59" s="188">
        <v>18</v>
      </c>
      <c r="F59" s="127"/>
      <c r="G59" s="127"/>
      <c r="H59" s="49">
        <f t="shared" si="12"/>
        <v>0</v>
      </c>
      <c r="I59" s="129"/>
      <c r="J59" s="129"/>
      <c r="K59" s="50">
        <f t="shared" si="1"/>
        <v>0</v>
      </c>
      <c r="L59" s="51">
        <f t="shared" si="7"/>
        <v>0</v>
      </c>
      <c r="M59" s="49">
        <f t="shared" si="8"/>
        <v>0</v>
      </c>
      <c r="N59" s="49">
        <f t="shared" si="9"/>
        <v>0</v>
      </c>
      <c r="O59" s="49">
        <f t="shared" si="10"/>
        <v>0</v>
      </c>
      <c r="P59" s="50">
        <f t="shared" si="11"/>
        <v>0</v>
      </c>
    </row>
    <row r="60" spans="1:16" x14ac:dyDescent="0.2">
      <c r="A60" s="38" t="s">
        <v>276</v>
      </c>
      <c r="B60" s="150"/>
      <c r="C60" s="118" t="s">
        <v>864</v>
      </c>
      <c r="D60" s="24" t="s">
        <v>540</v>
      </c>
      <c r="E60" s="188">
        <v>2</v>
      </c>
      <c r="F60" s="127"/>
      <c r="G60" s="127"/>
      <c r="H60" s="49">
        <f t="shared" si="12"/>
        <v>0</v>
      </c>
      <c r="I60" s="129"/>
      <c r="J60" s="129"/>
      <c r="K60" s="50">
        <f t="shared" si="1"/>
        <v>0</v>
      </c>
      <c r="L60" s="51">
        <f t="shared" ref="L60" si="13">ROUND(E60*F60,2)</f>
        <v>0</v>
      </c>
      <c r="M60" s="49">
        <f t="shared" ref="M60" si="14">ROUND(H60*E60,2)</f>
        <v>0</v>
      </c>
      <c r="N60" s="49">
        <f t="shared" ref="N60" si="15">ROUND(I60*E60,2)</f>
        <v>0</v>
      </c>
      <c r="O60" s="49">
        <f t="shared" ref="O60" si="16">ROUND(J60*E60,2)</f>
        <v>0</v>
      </c>
      <c r="P60" s="50">
        <f t="shared" ref="P60" si="17">SUM(M60:O60)</f>
        <v>0</v>
      </c>
    </row>
    <row r="61" spans="1:16" x14ac:dyDescent="0.2">
      <c r="A61" s="38" t="s">
        <v>277</v>
      </c>
      <c r="B61" s="150" t="s">
        <v>701</v>
      </c>
      <c r="C61" s="118" t="s">
        <v>625</v>
      </c>
      <c r="D61" s="24" t="s">
        <v>540</v>
      </c>
      <c r="E61" s="74">
        <v>20</v>
      </c>
      <c r="F61" s="127"/>
      <c r="G61" s="127"/>
      <c r="H61" s="49">
        <f t="shared" si="12"/>
        <v>0</v>
      </c>
      <c r="I61" s="129"/>
      <c r="J61" s="129"/>
      <c r="K61" s="50">
        <f t="shared" si="1"/>
        <v>0</v>
      </c>
      <c r="L61" s="51">
        <f t="shared" si="7"/>
        <v>0</v>
      </c>
      <c r="M61" s="49">
        <f t="shared" si="8"/>
        <v>0</v>
      </c>
      <c r="N61" s="49">
        <f t="shared" si="9"/>
        <v>0</v>
      </c>
      <c r="O61" s="49">
        <f t="shared" si="10"/>
        <v>0</v>
      </c>
      <c r="P61" s="50">
        <f t="shared" si="11"/>
        <v>0</v>
      </c>
    </row>
    <row r="62" spans="1:16" x14ac:dyDescent="0.2">
      <c r="A62" s="38" t="s">
        <v>710</v>
      </c>
      <c r="B62" s="150" t="s">
        <v>701</v>
      </c>
      <c r="C62" s="118" t="s">
        <v>626</v>
      </c>
      <c r="D62" s="24" t="s">
        <v>540</v>
      </c>
      <c r="E62" s="188">
        <v>18</v>
      </c>
      <c r="F62" s="127"/>
      <c r="G62" s="127"/>
      <c r="H62" s="49">
        <f t="shared" si="12"/>
        <v>0</v>
      </c>
      <c r="I62" s="129"/>
      <c r="J62" s="129"/>
      <c r="K62" s="50">
        <f t="shared" si="1"/>
        <v>0</v>
      </c>
      <c r="L62" s="51">
        <f t="shared" ref="L62:L94" si="18">ROUND(E62*F62,2)</f>
        <v>0</v>
      </c>
      <c r="M62" s="49">
        <f t="shared" si="8"/>
        <v>0</v>
      </c>
      <c r="N62" s="49">
        <f t="shared" si="9"/>
        <v>0</v>
      </c>
      <c r="O62" s="49">
        <f t="shared" si="10"/>
        <v>0</v>
      </c>
      <c r="P62" s="50">
        <f t="shared" si="11"/>
        <v>0</v>
      </c>
    </row>
    <row r="63" spans="1:16" ht="22.5" x14ac:dyDescent="0.2">
      <c r="A63" s="38" t="s">
        <v>711</v>
      </c>
      <c r="B63" s="150"/>
      <c r="C63" s="189" t="s">
        <v>865</v>
      </c>
      <c r="D63" s="24" t="s">
        <v>540</v>
      </c>
      <c r="E63" s="188">
        <v>2</v>
      </c>
      <c r="F63" s="127"/>
      <c r="G63" s="127"/>
      <c r="H63" s="49">
        <f t="shared" si="12"/>
        <v>0</v>
      </c>
      <c r="I63" s="129"/>
      <c r="J63" s="129"/>
      <c r="K63" s="50">
        <f t="shared" si="1"/>
        <v>0</v>
      </c>
      <c r="L63" s="51">
        <f t="shared" ref="L63" si="19">ROUND(E63*F63,2)</f>
        <v>0</v>
      </c>
      <c r="M63" s="49">
        <f t="shared" ref="M63" si="20">ROUND(H63*E63,2)</f>
        <v>0</v>
      </c>
      <c r="N63" s="49">
        <f t="shared" ref="N63" si="21">ROUND(I63*E63,2)</f>
        <v>0</v>
      </c>
      <c r="O63" s="49">
        <f t="shared" ref="O63" si="22">ROUND(J63*E63,2)</f>
        <v>0</v>
      </c>
      <c r="P63" s="50">
        <f t="shared" ref="P63" si="23">SUM(M63:O63)</f>
        <v>0</v>
      </c>
    </row>
    <row r="64" spans="1:16" ht="22.5" x14ac:dyDescent="0.2">
      <c r="A64" s="38" t="s">
        <v>712</v>
      </c>
      <c r="B64" s="150" t="s">
        <v>701</v>
      </c>
      <c r="C64" s="117" t="s">
        <v>627</v>
      </c>
      <c r="D64" s="24" t="s">
        <v>539</v>
      </c>
      <c r="E64" s="74">
        <v>100</v>
      </c>
      <c r="F64" s="124"/>
      <c r="G64" s="127"/>
      <c r="H64" s="49">
        <f t="shared" si="12"/>
        <v>0</v>
      </c>
      <c r="I64" s="129"/>
      <c r="J64" s="129"/>
      <c r="K64" s="50">
        <f t="shared" si="1"/>
        <v>0</v>
      </c>
      <c r="L64" s="51">
        <f t="shared" si="18"/>
        <v>0</v>
      </c>
      <c r="M64" s="49">
        <f t="shared" si="8"/>
        <v>0</v>
      </c>
      <c r="N64" s="49">
        <f t="shared" si="9"/>
        <v>0</v>
      </c>
      <c r="O64" s="49">
        <f t="shared" si="10"/>
        <v>0</v>
      </c>
      <c r="P64" s="50">
        <f t="shared" si="11"/>
        <v>0</v>
      </c>
    </row>
    <row r="65" spans="1:16" x14ac:dyDescent="0.2">
      <c r="A65" s="38" t="s">
        <v>713</v>
      </c>
      <c r="B65" s="150" t="s">
        <v>701</v>
      </c>
      <c r="C65" s="117" t="s">
        <v>613</v>
      </c>
      <c r="D65" s="24" t="s">
        <v>539</v>
      </c>
      <c r="E65" s="74">
        <v>125</v>
      </c>
      <c r="F65" s="124"/>
      <c r="G65" s="127"/>
      <c r="H65" s="49">
        <f t="shared" si="12"/>
        <v>0</v>
      </c>
      <c r="I65" s="129"/>
      <c r="J65" s="129"/>
      <c r="K65" s="50">
        <f t="shared" si="1"/>
        <v>0</v>
      </c>
      <c r="L65" s="51">
        <f t="shared" si="18"/>
        <v>0</v>
      </c>
      <c r="M65" s="49">
        <f t="shared" si="8"/>
        <v>0</v>
      </c>
      <c r="N65" s="49">
        <f t="shared" si="9"/>
        <v>0</v>
      </c>
      <c r="O65" s="49">
        <f t="shared" si="10"/>
        <v>0</v>
      </c>
      <c r="P65" s="50">
        <f t="shared" si="11"/>
        <v>0</v>
      </c>
    </row>
    <row r="66" spans="1:16" x14ac:dyDescent="0.2">
      <c r="A66" s="38" t="s">
        <v>714</v>
      </c>
      <c r="B66" s="150" t="s">
        <v>701</v>
      </c>
      <c r="C66" s="117" t="s">
        <v>618</v>
      </c>
      <c r="D66" s="24" t="s">
        <v>539</v>
      </c>
      <c r="E66" s="74">
        <v>23</v>
      </c>
      <c r="F66" s="124"/>
      <c r="G66" s="127"/>
      <c r="H66" s="49">
        <f t="shared" si="12"/>
        <v>0</v>
      </c>
      <c r="I66" s="129"/>
      <c r="J66" s="129"/>
      <c r="K66" s="50">
        <f t="shared" si="1"/>
        <v>0</v>
      </c>
      <c r="L66" s="51">
        <f t="shared" si="18"/>
        <v>0</v>
      </c>
      <c r="M66" s="49">
        <f t="shared" si="8"/>
        <v>0</v>
      </c>
      <c r="N66" s="49">
        <f t="shared" si="9"/>
        <v>0</v>
      </c>
      <c r="O66" s="49">
        <f t="shared" si="10"/>
        <v>0</v>
      </c>
      <c r="P66" s="50">
        <f t="shared" si="11"/>
        <v>0</v>
      </c>
    </row>
    <row r="67" spans="1:16" x14ac:dyDescent="0.2">
      <c r="A67" s="38" t="s">
        <v>715</v>
      </c>
      <c r="B67" s="150" t="s">
        <v>701</v>
      </c>
      <c r="C67" s="117" t="s">
        <v>602</v>
      </c>
      <c r="D67" s="24" t="s">
        <v>539</v>
      </c>
      <c r="E67" s="74">
        <v>50</v>
      </c>
      <c r="F67" s="124"/>
      <c r="G67" s="127"/>
      <c r="H67" s="49">
        <f t="shared" si="12"/>
        <v>0</v>
      </c>
      <c r="I67" s="129"/>
      <c r="J67" s="129"/>
      <c r="K67" s="50">
        <f t="shared" si="1"/>
        <v>0</v>
      </c>
      <c r="L67" s="51">
        <f t="shared" si="18"/>
        <v>0</v>
      </c>
      <c r="M67" s="49">
        <f t="shared" si="8"/>
        <v>0</v>
      </c>
      <c r="N67" s="49">
        <f t="shared" si="9"/>
        <v>0</v>
      </c>
      <c r="O67" s="49">
        <f t="shared" si="10"/>
        <v>0</v>
      </c>
      <c r="P67" s="50">
        <f t="shared" si="11"/>
        <v>0</v>
      </c>
    </row>
    <row r="68" spans="1:16" ht="22.5" x14ac:dyDescent="0.2">
      <c r="A68" s="38" t="s">
        <v>716</v>
      </c>
      <c r="B68" s="150" t="s">
        <v>701</v>
      </c>
      <c r="C68" s="119" t="s">
        <v>628</v>
      </c>
      <c r="D68" s="24" t="s">
        <v>538</v>
      </c>
      <c r="E68" s="74">
        <v>3</v>
      </c>
      <c r="F68" s="125"/>
      <c r="G68" s="127"/>
      <c r="H68" s="49">
        <f t="shared" si="12"/>
        <v>0</v>
      </c>
      <c r="I68" s="129"/>
      <c r="J68" s="129"/>
      <c r="K68" s="50">
        <f t="shared" si="1"/>
        <v>0</v>
      </c>
      <c r="L68" s="51">
        <f t="shared" si="18"/>
        <v>0</v>
      </c>
      <c r="M68" s="49">
        <f t="shared" si="8"/>
        <v>0</v>
      </c>
      <c r="N68" s="49">
        <f t="shared" si="9"/>
        <v>0</v>
      </c>
      <c r="O68" s="49">
        <f t="shared" si="10"/>
        <v>0</v>
      </c>
      <c r="P68" s="50">
        <f t="shared" si="11"/>
        <v>0</v>
      </c>
    </row>
    <row r="69" spans="1:16" ht="22.5" x14ac:dyDescent="0.2">
      <c r="A69" s="38" t="s">
        <v>717</v>
      </c>
      <c r="B69" s="150" t="s">
        <v>701</v>
      </c>
      <c r="C69" s="119" t="s">
        <v>629</v>
      </c>
      <c r="D69" s="24" t="s">
        <v>538</v>
      </c>
      <c r="E69" s="74">
        <v>3</v>
      </c>
      <c r="F69" s="125"/>
      <c r="G69" s="127"/>
      <c r="H69" s="49">
        <f t="shared" si="12"/>
        <v>0</v>
      </c>
      <c r="I69" s="129"/>
      <c r="J69" s="129"/>
      <c r="K69" s="50">
        <f t="shared" si="1"/>
        <v>0</v>
      </c>
      <c r="L69" s="51">
        <f t="shared" si="18"/>
        <v>0</v>
      </c>
      <c r="M69" s="49">
        <f t="shared" si="8"/>
        <v>0</v>
      </c>
      <c r="N69" s="49">
        <f t="shared" si="9"/>
        <v>0</v>
      </c>
      <c r="O69" s="49">
        <f t="shared" si="10"/>
        <v>0</v>
      </c>
      <c r="P69" s="50">
        <f t="shared" si="11"/>
        <v>0</v>
      </c>
    </row>
    <row r="70" spans="1:16" ht="22.5" x14ac:dyDescent="0.2">
      <c r="A70" s="38" t="s">
        <v>718</v>
      </c>
      <c r="B70" s="150" t="s">
        <v>701</v>
      </c>
      <c r="C70" s="119" t="s">
        <v>630</v>
      </c>
      <c r="D70" s="24" t="s">
        <v>539</v>
      </c>
      <c r="E70" s="74">
        <v>4</v>
      </c>
      <c r="F70" s="125"/>
      <c r="G70" s="127"/>
      <c r="H70" s="49">
        <f t="shared" si="12"/>
        <v>0</v>
      </c>
      <c r="I70" s="129"/>
      <c r="J70" s="129"/>
      <c r="K70" s="50">
        <f t="shared" si="1"/>
        <v>0</v>
      </c>
      <c r="L70" s="51">
        <f t="shared" si="18"/>
        <v>0</v>
      </c>
      <c r="M70" s="49">
        <f t="shared" si="8"/>
        <v>0</v>
      </c>
      <c r="N70" s="49">
        <f t="shared" si="9"/>
        <v>0</v>
      </c>
      <c r="O70" s="49">
        <f t="shared" si="10"/>
        <v>0</v>
      </c>
      <c r="P70" s="50">
        <f t="shared" si="11"/>
        <v>0</v>
      </c>
    </row>
    <row r="71" spans="1:16" ht="22.5" x14ac:dyDescent="0.2">
      <c r="A71" s="38" t="s">
        <v>719</v>
      </c>
      <c r="B71" s="150" t="s">
        <v>701</v>
      </c>
      <c r="C71" s="119" t="s">
        <v>631</v>
      </c>
      <c r="D71" s="24" t="s">
        <v>538</v>
      </c>
      <c r="E71" s="74">
        <v>1</v>
      </c>
      <c r="F71" s="125"/>
      <c r="G71" s="127"/>
      <c r="H71" s="49">
        <f t="shared" si="12"/>
        <v>0</v>
      </c>
      <c r="I71" s="129"/>
      <c r="J71" s="129"/>
      <c r="K71" s="50">
        <f t="shared" si="1"/>
        <v>0</v>
      </c>
      <c r="L71" s="51">
        <f t="shared" si="18"/>
        <v>0</v>
      </c>
      <c r="M71" s="49">
        <f t="shared" si="8"/>
        <v>0</v>
      </c>
      <c r="N71" s="49">
        <f t="shared" si="9"/>
        <v>0</v>
      </c>
      <c r="O71" s="49">
        <f t="shared" si="10"/>
        <v>0</v>
      </c>
      <c r="P71" s="50">
        <f t="shared" si="11"/>
        <v>0</v>
      </c>
    </row>
    <row r="72" spans="1:16" ht="22.5" x14ac:dyDescent="0.2">
      <c r="A72" s="38" t="s">
        <v>871</v>
      </c>
      <c r="B72" s="150" t="s">
        <v>701</v>
      </c>
      <c r="C72" s="119" t="s">
        <v>632</v>
      </c>
      <c r="D72" s="24" t="s">
        <v>538</v>
      </c>
      <c r="E72" s="74">
        <v>2</v>
      </c>
      <c r="F72" s="125"/>
      <c r="G72" s="127"/>
      <c r="H72" s="49">
        <f t="shared" si="12"/>
        <v>0</v>
      </c>
      <c r="I72" s="129"/>
      <c r="J72" s="129"/>
      <c r="K72" s="50">
        <f t="shared" si="1"/>
        <v>0</v>
      </c>
      <c r="L72" s="51">
        <f t="shared" si="18"/>
        <v>0</v>
      </c>
      <c r="M72" s="49">
        <f t="shared" si="8"/>
        <v>0</v>
      </c>
      <c r="N72" s="49">
        <f t="shared" si="9"/>
        <v>0</v>
      </c>
      <c r="O72" s="49">
        <f t="shared" si="10"/>
        <v>0</v>
      </c>
      <c r="P72" s="50">
        <f t="shared" si="11"/>
        <v>0</v>
      </c>
    </row>
    <row r="73" spans="1:16" x14ac:dyDescent="0.2">
      <c r="A73" s="38" t="s">
        <v>872</v>
      </c>
      <c r="B73" s="150" t="s">
        <v>701</v>
      </c>
      <c r="C73" s="117" t="s">
        <v>633</v>
      </c>
      <c r="D73" s="24" t="s">
        <v>539</v>
      </c>
      <c r="E73" s="74">
        <v>150</v>
      </c>
      <c r="F73" s="124"/>
      <c r="G73" s="127"/>
      <c r="H73" s="49">
        <f t="shared" si="12"/>
        <v>0</v>
      </c>
      <c r="I73" s="129"/>
      <c r="J73" s="129"/>
      <c r="K73" s="50">
        <f t="shared" si="1"/>
        <v>0</v>
      </c>
      <c r="L73" s="51">
        <f t="shared" si="18"/>
        <v>0</v>
      </c>
      <c r="M73" s="49">
        <f t="shared" si="8"/>
        <v>0</v>
      </c>
      <c r="N73" s="49">
        <f t="shared" si="9"/>
        <v>0</v>
      </c>
      <c r="O73" s="49">
        <f t="shared" si="10"/>
        <v>0</v>
      </c>
      <c r="P73" s="50">
        <f t="shared" si="11"/>
        <v>0</v>
      </c>
    </row>
    <row r="74" spans="1:16" x14ac:dyDescent="0.2">
      <c r="A74" s="38">
        <v>5</v>
      </c>
      <c r="B74" s="39"/>
      <c r="C74" s="121" t="s">
        <v>634</v>
      </c>
      <c r="D74" s="24"/>
      <c r="E74" s="74"/>
      <c r="F74" s="124"/>
      <c r="G74" s="124"/>
      <c r="H74" s="49">
        <f t="shared" si="12"/>
        <v>0</v>
      </c>
      <c r="I74" s="129"/>
      <c r="J74" s="129"/>
      <c r="K74" s="50">
        <f t="shared" si="1"/>
        <v>0</v>
      </c>
      <c r="L74" s="51">
        <f t="shared" si="18"/>
        <v>0</v>
      </c>
      <c r="M74" s="49">
        <f t="shared" si="8"/>
        <v>0</v>
      </c>
      <c r="N74" s="49">
        <f t="shared" si="9"/>
        <v>0</v>
      </c>
      <c r="O74" s="49">
        <f t="shared" si="10"/>
        <v>0</v>
      </c>
      <c r="P74" s="50">
        <f t="shared" si="11"/>
        <v>0</v>
      </c>
    </row>
    <row r="75" spans="1:16" ht="33.75" x14ac:dyDescent="0.2">
      <c r="A75" s="38" t="s">
        <v>279</v>
      </c>
      <c r="B75" s="150" t="s">
        <v>701</v>
      </c>
      <c r="C75" s="117" t="s">
        <v>617</v>
      </c>
      <c r="D75" s="24" t="s">
        <v>539</v>
      </c>
      <c r="E75" s="74">
        <v>85</v>
      </c>
      <c r="F75" s="124"/>
      <c r="G75" s="127"/>
      <c r="H75" s="49">
        <f t="shared" si="12"/>
        <v>0</v>
      </c>
      <c r="I75" s="129"/>
      <c r="J75" s="129"/>
      <c r="K75" s="50">
        <f t="shared" si="1"/>
        <v>0</v>
      </c>
      <c r="L75" s="51">
        <f t="shared" si="18"/>
        <v>0</v>
      </c>
      <c r="M75" s="49">
        <f t="shared" si="8"/>
        <v>0</v>
      </c>
      <c r="N75" s="49">
        <f t="shared" si="9"/>
        <v>0</v>
      </c>
      <c r="O75" s="49">
        <f t="shared" si="10"/>
        <v>0</v>
      </c>
      <c r="P75" s="50">
        <f t="shared" si="11"/>
        <v>0</v>
      </c>
    </row>
    <row r="76" spans="1:16" x14ac:dyDescent="0.2">
      <c r="A76" s="38" t="s">
        <v>282</v>
      </c>
      <c r="B76" s="150" t="s">
        <v>701</v>
      </c>
      <c r="C76" s="117" t="s">
        <v>613</v>
      </c>
      <c r="D76" s="24" t="s">
        <v>539</v>
      </c>
      <c r="E76" s="74">
        <v>125</v>
      </c>
      <c r="F76" s="124"/>
      <c r="G76" s="127"/>
      <c r="H76" s="49">
        <f t="shared" si="12"/>
        <v>0</v>
      </c>
      <c r="I76" s="129"/>
      <c r="J76" s="129"/>
      <c r="K76" s="50">
        <f t="shared" si="1"/>
        <v>0</v>
      </c>
      <c r="L76" s="51">
        <f t="shared" si="18"/>
        <v>0</v>
      </c>
      <c r="M76" s="49">
        <f t="shared" si="8"/>
        <v>0</v>
      </c>
      <c r="N76" s="49">
        <f t="shared" si="9"/>
        <v>0</v>
      </c>
      <c r="O76" s="49">
        <f t="shared" si="10"/>
        <v>0</v>
      </c>
      <c r="P76" s="50">
        <f t="shared" si="11"/>
        <v>0</v>
      </c>
    </row>
    <row r="77" spans="1:16" x14ac:dyDescent="0.2">
      <c r="A77" s="38" t="s">
        <v>283</v>
      </c>
      <c r="B77" s="150" t="s">
        <v>701</v>
      </c>
      <c r="C77" s="117" t="s">
        <v>618</v>
      </c>
      <c r="D77" s="24" t="s">
        <v>539</v>
      </c>
      <c r="E77" s="74">
        <v>23</v>
      </c>
      <c r="F77" s="124"/>
      <c r="G77" s="127"/>
      <c r="H77" s="49">
        <f t="shared" si="12"/>
        <v>0</v>
      </c>
      <c r="I77" s="129"/>
      <c r="J77" s="129"/>
      <c r="K77" s="50">
        <f t="shared" si="1"/>
        <v>0</v>
      </c>
      <c r="L77" s="51">
        <f t="shared" si="18"/>
        <v>0</v>
      </c>
      <c r="M77" s="49">
        <f t="shared" si="8"/>
        <v>0</v>
      </c>
      <c r="N77" s="49">
        <f t="shared" si="9"/>
        <v>0</v>
      </c>
      <c r="O77" s="49">
        <f t="shared" si="10"/>
        <v>0</v>
      </c>
      <c r="P77" s="50">
        <f t="shared" si="11"/>
        <v>0</v>
      </c>
    </row>
    <row r="78" spans="1:16" x14ac:dyDescent="0.2">
      <c r="A78" s="38" t="s">
        <v>284</v>
      </c>
      <c r="B78" s="150" t="s">
        <v>701</v>
      </c>
      <c r="C78" s="117" t="s">
        <v>602</v>
      </c>
      <c r="D78" s="24" t="s">
        <v>539</v>
      </c>
      <c r="E78" s="74">
        <v>50</v>
      </c>
      <c r="F78" s="124"/>
      <c r="G78" s="127"/>
      <c r="H78" s="49">
        <f t="shared" si="12"/>
        <v>0</v>
      </c>
      <c r="I78" s="129"/>
      <c r="J78" s="129"/>
      <c r="K78" s="50">
        <f t="shared" si="1"/>
        <v>0</v>
      </c>
      <c r="L78" s="51">
        <f t="shared" si="18"/>
        <v>0</v>
      </c>
      <c r="M78" s="49">
        <f t="shared" si="8"/>
        <v>0</v>
      </c>
      <c r="N78" s="49">
        <f t="shared" si="9"/>
        <v>0</v>
      </c>
      <c r="O78" s="49">
        <f t="shared" si="10"/>
        <v>0</v>
      </c>
      <c r="P78" s="50">
        <f t="shared" si="11"/>
        <v>0</v>
      </c>
    </row>
    <row r="79" spans="1:16" ht="22.5" x14ac:dyDescent="0.2">
      <c r="A79" s="38" t="s">
        <v>285</v>
      </c>
      <c r="B79" s="150" t="s">
        <v>701</v>
      </c>
      <c r="C79" s="117" t="s">
        <v>619</v>
      </c>
      <c r="D79" s="24" t="s">
        <v>538</v>
      </c>
      <c r="E79" s="74">
        <v>40</v>
      </c>
      <c r="F79" s="124"/>
      <c r="G79" s="127"/>
      <c r="H79" s="49">
        <f t="shared" si="12"/>
        <v>0</v>
      </c>
      <c r="I79" s="129"/>
      <c r="J79" s="129"/>
      <c r="K79" s="50">
        <f t="shared" si="1"/>
        <v>0</v>
      </c>
      <c r="L79" s="51">
        <f t="shared" si="18"/>
        <v>0</v>
      </c>
      <c r="M79" s="49">
        <f t="shared" si="8"/>
        <v>0</v>
      </c>
      <c r="N79" s="49">
        <f t="shared" si="9"/>
        <v>0</v>
      </c>
      <c r="O79" s="49">
        <f t="shared" si="10"/>
        <v>0</v>
      </c>
      <c r="P79" s="50">
        <f t="shared" si="11"/>
        <v>0</v>
      </c>
    </row>
    <row r="80" spans="1:16" x14ac:dyDescent="0.2">
      <c r="A80" s="38" t="s">
        <v>286</v>
      </c>
      <c r="B80" s="150" t="s">
        <v>701</v>
      </c>
      <c r="C80" s="117" t="s">
        <v>618</v>
      </c>
      <c r="D80" s="24" t="s">
        <v>538</v>
      </c>
      <c r="E80" s="74">
        <v>9</v>
      </c>
      <c r="F80" s="124"/>
      <c r="G80" s="127"/>
      <c r="H80" s="49">
        <f t="shared" si="12"/>
        <v>0</v>
      </c>
      <c r="I80" s="129"/>
      <c r="J80" s="129"/>
      <c r="K80" s="50">
        <f t="shared" si="1"/>
        <v>0</v>
      </c>
      <c r="L80" s="51">
        <f t="shared" si="18"/>
        <v>0</v>
      </c>
      <c r="M80" s="49">
        <f t="shared" si="8"/>
        <v>0</v>
      </c>
      <c r="N80" s="49">
        <f t="shared" si="9"/>
        <v>0</v>
      </c>
      <c r="O80" s="49">
        <f t="shared" si="10"/>
        <v>0</v>
      </c>
      <c r="P80" s="50">
        <f t="shared" si="11"/>
        <v>0</v>
      </c>
    </row>
    <row r="81" spans="1:16" x14ac:dyDescent="0.2">
      <c r="A81" s="38" t="s">
        <v>287</v>
      </c>
      <c r="B81" s="150" t="s">
        <v>701</v>
      </c>
      <c r="C81" s="117" t="s">
        <v>602</v>
      </c>
      <c r="D81" s="24" t="s">
        <v>538</v>
      </c>
      <c r="E81" s="74">
        <v>4</v>
      </c>
      <c r="F81" s="124"/>
      <c r="G81" s="127"/>
      <c r="H81" s="49">
        <f t="shared" si="12"/>
        <v>0</v>
      </c>
      <c r="I81" s="129"/>
      <c r="J81" s="129"/>
      <c r="K81" s="50">
        <f t="shared" si="1"/>
        <v>0</v>
      </c>
      <c r="L81" s="51">
        <f t="shared" si="18"/>
        <v>0</v>
      </c>
      <c r="M81" s="49">
        <f t="shared" si="8"/>
        <v>0</v>
      </c>
      <c r="N81" s="49">
        <f t="shared" si="9"/>
        <v>0</v>
      </c>
      <c r="O81" s="49">
        <f t="shared" si="10"/>
        <v>0</v>
      </c>
      <c r="P81" s="50">
        <f t="shared" si="11"/>
        <v>0</v>
      </c>
    </row>
    <row r="82" spans="1:16" x14ac:dyDescent="0.2">
      <c r="A82" s="38" t="s">
        <v>288</v>
      </c>
      <c r="B82" s="150" t="s">
        <v>701</v>
      </c>
      <c r="C82" s="117" t="s">
        <v>620</v>
      </c>
      <c r="D82" s="24" t="s">
        <v>538</v>
      </c>
      <c r="E82" s="74">
        <v>21</v>
      </c>
      <c r="F82" s="124"/>
      <c r="G82" s="124"/>
      <c r="H82" s="49">
        <f t="shared" ref="H82:H113" si="24">ROUND(F82*G82,2)</f>
        <v>0</v>
      </c>
      <c r="I82" s="129"/>
      <c r="J82" s="129"/>
      <c r="K82" s="50">
        <f t="shared" ref="K82:K146" si="25">SUM(H82:J82)</f>
        <v>0</v>
      </c>
      <c r="L82" s="51">
        <f t="shared" si="18"/>
        <v>0</v>
      </c>
      <c r="M82" s="49">
        <f t="shared" ref="M82:M146" si="26">ROUND(H82*E82,2)</f>
        <v>0</v>
      </c>
      <c r="N82" s="49">
        <f t="shared" ref="N82:N146" si="27">ROUND(I82*E82,2)</f>
        <v>0</v>
      </c>
      <c r="O82" s="49">
        <f t="shared" ref="O82:O146" si="28">ROUND(J82*E82,2)</f>
        <v>0</v>
      </c>
      <c r="P82" s="50">
        <f t="shared" ref="P82:P146" si="29">SUM(M82:O82)</f>
        <v>0</v>
      </c>
    </row>
    <row r="83" spans="1:16" x14ac:dyDescent="0.2">
      <c r="A83" s="38" t="s">
        <v>289</v>
      </c>
      <c r="B83" s="150" t="s">
        <v>701</v>
      </c>
      <c r="C83" s="117" t="s">
        <v>621</v>
      </c>
      <c r="D83" s="24" t="s">
        <v>538</v>
      </c>
      <c r="E83" s="74">
        <v>7</v>
      </c>
      <c r="F83" s="124"/>
      <c r="G83" s="124"/>
      <c r="H83" s="49">
        <f t="shared" si="24"/>
        <v>0</v>
      </c>
      <c r="I83" s="129"/>
      <c r="J83" s="129"/>
      <c r="K83" s="50">
        <f t="shared" si="25"/>
        <v>0</v>
      </c>
      <c r="L83" s="51">
        <f t="shared" si="18"/>
        <v>0</v>
      </c>
      <c r="M83" s="49">
        <f t="shared" si="26"/>
        <v>0</v>
      </c>
      <c r="N83" s="49">
        <f t="shared" si="27"/>
        <v>0</v>
      </c>
      <c r="O83" s="49">
        <f t="shared" si="28"/>
        <v>0</v>
      </c>
      <c r="P83" s="50">
        <f t="shared" si="29"/>
        <v>0</v>
      </c>
    </row>
    <row r="84" spans="1:16" x14ac:dyDescent="0.2">
      <c r="A84" s="38" t="s">
        <v>290</v>
      </c>
      <c r="B84" s="150" t="s">
        <v>701</v>
      </c>
      <c r="C84" s="117" t="s">
        <v>622</v>
      </c>
      <c r="D84" s="24" t="s">
        <v>538</v>
      </c>
      <c r="E84" s="74">
        <v>1</v>
      </c>
      <c r="F84" s="124"/>
      <c r="G84" s="124"/>
      <c r="H84" s="49">
        <f t="shared" si="24"/>
        <v>0</v>
      </c>
      <c r="I84" s="129"/>
      <c r="J84" s="129"/>
      <c r="K84" s="50">
        <f t="shared" si="25"/>
        <v>0</v>
      </c>
      <c r="L84" s="51">
        <f t="shared" si="18"/>
        <v>0</v>
      </c>
      <c r="M84" s="49">
        <f t="shared" si="26"/>
        <v>0</v>
      </c>
      <c r="N84" s="49">
        <f t="shared" si="27"/>
        <v>0</v>
      </c>
      <c r="O84" s="49">
        <f t="shared" si="28"/>
        <v>0</v>
      </c>
      <c r="P84" s="50">
        <f t="shared" si="29"/>
        <v>0</v>
      </c>
    </row>
    <row r="85" spans="1:16" x14ac:dyDescent="0.2">
      <c r="A85" s="38" t="s">
        <v>291</v>
      </c>
      <c r="B85" s="150" t="s">
        <v>701</v>
      </c>
      <c r="C85" s="117" t="s">
        <v>623</v>
      </c>
      <c r="D85" s="24" t="s">
        <v>538</v>
      </c>
      <c r="E85" s="74">
        <v>1</v>
      </c>
      <c r="F85" s="124"/>
      <c r="G85" s="124"/>
      <c r="H85" s="49">
        <f t="shared" si="24"/>
        <v>0</v>
      </c>
      <c r="I85" s="129"/>
      <c r="J85" s="129"/>
      <c r="K85" s="50">
        <f t="shared" si="25"/>
        <v>0</v>
      </c>
      <c r="L85" s="51">
        <f t="shared" si="18"/>
        <v>0</v>
      </c>
      <c r="M85" s="49">
        <f t="shared" si="26"/>
        <v>0</v>
      </c>
      <c r="N85" s="49">
        <f t="shared" si="27"/>
        <v>0</v>
      </c>
      <c r="O85" s="49">
        <f t="shared" si="28"/>
        <v>0</v>
      </c>
      <c r="P85" s="50">
        <f t="shared" si="29"/>
        <v>0</v>
      </c>
    </row>
    <row r="86" spans="1:16" ht="33.75" x14ac:dyDescent="0.2">
      <c r="A86" s="38" t="s">
        <v>720</v>
      </c>
      <c r="B86" s="150" t="s">
        <v>701</v>
      </c>
      <c r="C86" s="117" t="s">
        <v>635</v>
      </c>
      <c r="D86" s="24" t="s">
        <v>539</v>
      </c>
      <c r="E86" s="74">
        <v>85</v>
      </c>
      <c r="F86" s="124"/>
      <c r="G86" s="127"/>
      <c r="H86" s="49">
        <f t="shared" si="24"/>
        <v>0</v>
      </c>
      <c r="I86" s="129"/>
      <c r="J86" s="129"/>
      <c r="K86" s="50">
        <f t="shared" si="25"/>
        <v>0</v>
      </c>
      <c r="L86" s="51">
        <f t="shared" si="18"/>
        <v>0</v>
      </c>
      <c r="M86" s="49">
        <f t="shared" si="26"/>
        <v>0</v>
      </c>
      <c r="N86" s="49">
        <f t="shared" si="27"/>
        <v>0</v>
      </c>
      <c r="O86" s="49">
        <f t="shared" si="28"/>
        <v>0</v>
      </c>
      <c r="P86" s="50">
        <f t="shared" si="29"/>
        <v>0</v>
      </c>
    </row>
    <row r="87" spans="1:16" x14ac:dyDescent="0.2">
      <c r="A87" s="38" t="s">
        <v>721</v>
      </c>
      <c r="B87" s="150" t="s">
        <v>701</v>
      </c>
      <c r="C87" s="117" t="s">
        <v>613</v>
      </c>
      <c r="D87" s="24" t="s">
        <v>539</v>
      </c>
      <c r="E87" s="74">
        <v>125</v>
      </c>
      <c r="F87" s="124"/>
      <c r="G87" s="127"/>
      <c r="H87" s="49">
        <f t="shared" si="24"/>
        <v>0</v>
      </c>
      <c r="I87" s="129"/>
      <c r="J87" s="129"/>
      <c r="K87" s="50">
        <f t="shared" si="25"/>
        <v>0</v>
      </c>
      <c r="L87" s="51">
        <f t="shared" si="18"/>
        <v>0</v>
      </c>
      <c r="M87" s="49">
        <f t="shared" si="26"/>
        <v>0</v>
      </c>
      <c r="N87" s="49">
        <f t="shared" si="27"/>
        <v>0</v>
      </c>
      <c r="O87" s="49">
        <f t="shared" si="28"/>
        <v>0</v>
      </c>
      <c r="P87" s="50">
        <f t="shared" si="29"/>
        <v>0</v>
      </c>
    </row>
    <row r="88" spans="1:16" x14ac:dyDescent="0.2">
      <c r="A88" s="38" t="s">
        <v>722</v>
      </c>
      <c r="B88" s="150" t="s">
        <v>701</v>
      </c>
      <c r="C88" s="117" t="s">
        <v>618</v>
      </c>
      <c r="D88" s="24" t="s">
        <v>539</v>
      </c>
      <c r="E88" s="74">
        <v>23</v>
      </c>
      <c r="F88" s="124"/>
      <c r="G88" s="127"/>
      <c r="H88" s="49">
        <f t="shared" si="24"/>
        <v>0</v>
      </c>
      <c r="I88" s="129"/>
      <c r="J88" s="129"/>
      <c r="K88" s="50">
        <f t="shared" si="25"/>
        <v>0</v>
      </c>
      <c r="L88" s="51">
        <f t="shared" si="18"/>
        <v>0</v>
      </c>
      <c r="M88" s="49">
        <f t="shared" si="26"/>
        <v>0</v>
      </c>
      <c r="N88" s="49">
        <f t="shared" si="27"/>
        <v>0</v>
      </c>
      <c r="O88" s="49">
        <f t="shared" si="28"/>
        <v>0</v>
      </c>
      <c r="P88" s="50">
        <f t="shared" si="29"/>
        <v>0</v>
      </c>
    </row>
    <row r="89" spans="1:16" x14ac:dyDescent="0.2">
      <c r="A89" s="38" t="s">
        <v>723</v>
      </c>
      <c r="B89" s="150" t="s">
        <v>701</v>
      </c>
      <c r="C89" s="117" t="s">
        <v>602</v>
      </c>
      <c r="D89" s="24" t="s">
        <v>539</v>
      </c>
      <c r="E89" s="74">
        <v>50</v>
      </c>
      <c r="F89" s="124"/>
      <c r="G89" s="127"/>
      <c r="H89" s="49">
        <f t="shared" si="24"/>
        <v>0</v>
      </c>
      <c r="I89" s="129"/>
      <c r="J89" s="129"/>
      <c r="K89" s="50">
        <f t="shared" si="25"/>
        <v>0</v>
      </c>
      <c r="L89" s="51">
        <f t="shared" si="18"/>
        <v>0</v>
      </c>
      <c r="M89" s="49">
        <f t="shared" si="26"/>
        <v>0</v>
      </c>
      <c r="N89" s="49">
        <f t="shared" si="27"/>
        <v>0</v>
      </c>
      <c r="O89" s="49">
        <f t="shared" si="28"/>
        <v>0</v>
      </c>
      <c r="P89" s="50">
        <f t="shared" si="29"/>
        <v>0</v>
      </c>
    </row>
    <row r="90" spans="1:16" ht="22.5" x14ac:dyDescent="0.2">
      <c r="A90" s="38" t="s">
        <v>724</v>
      </c>
      <c r="B90" s="150" t="s">
        <v>701</v>
      </c>
      <c r="C90" s="119" t="s">
        <v>628</v>
      </c>
      <c r="D90" s="24" t="s">
        <v>538</v>
      </c>
      <c r="E90" s="74">
        <v>3</v>
      </c>
      <c r="F90" s="125"/>
      <c r="G90" s="127"/>
      <c r="H90" s="49">
        <f t="shared" si="24"/>
        <v>0</v>
      </c>
      <c r="I90" s="129"/>
      <c r="J90" s="129"/>
      <c r="K90" s="50">
        <f t="shared" si="25"/>
        <v>0</v>
      </c>
      <c r="L90" s="51">
        <f t="shared" si="18"/>
        <v>0</v>
      </c>
      <c r="M90" s="49">
        <f t="shared" si="26"/>
        <v>0</v>
      </c>
      <c r="N90" s="49">
        <f t="shared" si="27"/>
        <v>0</v>
      </c>
      <c r="O90" s="49">
        <f t="shared" si="28"/>
        <v>0</v>
      </c>
      <c r="P90" s="50">
        <f t="shared" si="29"/>
        <v>0</v>
      </c>
    </row>
    <row r="91" spans="1:16" x14ac:dyDescent="0.2">
      <c r="A91" s="38" t="s">
        <v>725</v>
      </c>
      <c r="B91" s="150" t="s">
        <v>701</v>
      </c>
      <c r="C91" s="119" t="s">
        <v>602</v>
      </c>
      <c r="D91" s="24" t="s">
        <v>539</v>
      </c>
      <c r="E91" s="74">
        <v>3</v>
      </c>
      <c r="F91" s="125"/>
      <c r="G91" s="127"/>
      <c r="H91" s="49">
        <f t="shared" si="24"/>
        <v>0</v>
      </c>
      <c r="I91" s="129"/>
      <c r="J91" s="129"/>
      <c r="K91" s="50">
        <f t="shared" si="25"/>
        <v>0</v>
      </c>
      <c r="L91" s="51">
        <f t="shared" si="18"/>
        <v>0</v>
      </c>
      <c r="M91" s="49">
        <f t="shared" si="26"/>
        <v>0</v>
      </c>
      <c r="N91" s="49">
        <f t="shared" si="27"/>
        <v>0</v>
      </c>
      <c r="O91" s="49">
        <f t="shared" si="28"/>
        <v>0</v>
      </c>
      <c r="P91" s="50">
        <f t="shared" si="29"/>
        <v>0</v>
      </c>
    </row>
    <row r="92" spans="1:16" ht="22.5" x14ac:dyDescent="0.2">
      <c r="A92" s="38" t="s">
        <v>726</v>
      </c>
      <c r="B92" s="150" t="s">
        <v>701</v>
      </c>
      <c r="C92" s="119" t="s">
        <v>603</v>
      </c>
      <c r="D92" s="24" t="s">
        <v>539</v>
      </c>
      <c r="E92" s="74">
        <v>4</v>
      </c>
      <c r="F92" s="125"/>
      <c r="G92" s="127"/>
      <c r="H92" s="49">
        <f t="shared" si="24"/>
        <v>0</v>
      </c>
      <c r="I92" s="129"/>
      <c r="J92" s="129"/>
      <c r="K92" s="50">
        <f t="shared" si="25"/>
        <v>0</v>
      </c>
      <c r="L92" s="51">
        <f t="shared" si="18"/>
        <v>0</v>
      </c>
      <c r="M92" s="49">
        <f t="shared" si="26"/>
        <v>0</v>
      </c>
      <c r="N92" s="49">
        <f t="shared" si="27"/>
        <v>0</v>
      </c>
      <c r="O92" s="49">
        <f t="shared" si="28"/>
        <v>0</v>
      </c>
      <c r="P92" s="50">
        <f t="shared" si="29"/>
        <v>0</v>
      </c>
    </row>
    <row r="93" spans="1:16" ht="22.5" x14ac:dyDescent="0.2">
      <c r="A93" s="38" t="s">
        <v>727</v>
      </c>
      <c r="B93" s="150" t="s">
        <v>701</v>
      </c>
      <c r="C93" s="119" t="s">
        <v>632</v>
      </c>
      <c r="D93" s="24" t="s">
        <v>538</v>
      </c>
      <c r="E93" s="74">
        <v>2</v>
      </c>
      <c r="F93" s="125"/>
      <c r="G93" s="127"/>
      <c r="H93" s="49">
        <f t="shared" si="24"/>
        <v>0</v>
      </c>
      <c r="I93" s="129"/>
      <c r="J93" s="129"/>
      <c r="K93" s="50">
        <f t="shared" si="25"/>
        <v>0</v>
      </c>
      <c r="L93" s="51">
        <f t="shared" si="18"/>
        <v>0</v>
      </c>
      <c r="M93" s="49">
        <f t="shared" si="26"/>
        <v>0</v>
      </c>
      <c r="N93" s="49">
        <f t="shared" si="27"/>
        <v>0</v>
      </c>
      <c r="O93" s="49">
        <f t="shared" si="28"/>
        <v>0</v>
      </c>
      <c r="P93" s="50">
        <f t="shared" si="29"/>
        <v>0</v>
      </c>
    </row>
    <row r="94" spans="1:16" x14ac:dyDescent="0.2">
      <c r="A94" s="38" t="s">
        <v>728</v>
      </c>
      <c r="B94" s="150" t="s">
        <v>701</v>
      </c>
      <c r="C94" s="117" t="s">
        <v>633</v>
      </c>
      <c r="D94" s="24" t="s">
        <v>539</v>
      </c>
      <c r="E94" s="74">
        <v>100</v>
      </c>
      <c r="F94" s="124"/>
      <c r="G94" s="127"/>
      <c r="H94" s="49">
        <f t="shared" si="24"/>
        <v>0</v>
      </c>
      <c r="I94" s="129"/>
      <c r="J94" s="129"/>
      <c r="K94" s="50">
        <f t="shared" si="25"/>
        <v>0</v>
      </c>
      <c r="L94" s="51">
        <f t="shared" si="18"/>
        <v>0</v>
      </c>
      <c r="M94" s="49">
        <f t="shared" si="26"/>
        <v>0</v>
      </c>
      <c r="N94" s="49">
        <f t="shared" si="27"/>
        <v>0</v>
      </c>
      <c r="O94" s="49">
        <f t="shared" si="28"/>
        <v>0</v>
      </c>
      <c r="P94" s="50">
        <f t="shared" si="29"/>
        <v>0</v>
      </c>
    </row>
    <row r="95" spans="1:16" x14ac:dyDescent="0.2">
      <c r="A95" s="38">
        <v>6</v>
      </c>
      <c r="B95" s="39"/>
      <c r="C95" s="121" t="s">
        <v>636</v>
      </c>
      <c r="D95" s="24"/>
      <c r="E95" s="74"/>
      <c r="F95" s="124"/>
      <c r="G95" s="124"/>
      <c r="H95" s="49">
        <f t="shared" si="24"/>
        <v>0</v>
      </c>
      <c r="I95" s="129"/>
      <c r="J95" s="129"/>
      <c r="K95" s="50">
        <f t="shared" si="25"/>
        <v>0</v>
      </c>
      <c r="L95" s="51">
        <f t="shared" ref="L95:L131" si="30">ROUND(E95*F95,2)</f>
        <v>0</v>
      </c>
      <c r="M95" s="49">
        <f t="shared" si="26"/>
        <v>0</v>
      </c>
      <c r="N95" s="49">
        <f t="shared" si="27"/>
        <v>0</v>
      </c>
      <c r="O95" s="49">
        <f t="shared" si="28"/>
        <v>0</v>
      </c>
      <c r="P95" s="50">
        <f t="shared" si="29"/>
        <v>0</v>
      </c>
    </row>
    <row r="96" spans="1:16" ht="33.75" x14ac:dyDescent="0.2">
      <c r="A96" s="38" t="s">
        <v>550</v>
      </c>
      <c r="B96" s="150" t="s">
        <v>701</v>
      </c>
      <c r="C96" s="117" t="s">
        <v>617</v>
      </c>
      <c r="D96" s="24" t="s">
        <v>539</v>
      </c>
      <c r="E96" s="74">
        <v>30</v>
      </c>
      <c r="F96" s="124"/>
      <c r="G96" s="127"/>
      <c r="H96" s="49">
        <f t="shared" si="24"/>
        <v>0</v>
      </c>
      <c r="I96" s="129"/>
      <c r="J96" s="129"/>
      <c r="K96" s="50">
        <f t="shared" si="25"/>
        <v>0</v>
      </c>
      <c r="L96" s="51">
        <f t="shared" si="30"/>
        <v>0</v>
      </c>
      <c r="M96" s="49">
        <f t="shared" si="26"/>
        <v>0</v>
      </c>
      <c r="N96" s="49">
        <f t="shared" si="27"/>
        <v>0</v>
      </c>
      <c r="O96" s="49">
        <f t="shared" si="28"/>
        <v>0</v>
      </c>
      <c r="P96" s="50">
        <f t="shared" si="29"/>
        <v>0</v>
      </c>
    </row>
    <row r="97" spans="1:16" x14ac:dyDescent="0.2">
      <c r="A97" s="38" t="s">
        <v>551</v>
      </c>
      <c r="B97" s="150" t="s">
        <v>701</v>
      </c>
      <c r="C97" s="117" t="s">
        <v>613</v>
      </c>
      <c r="D97" s="24" t="s">
        <v>539</v>
      </c>
      <c r="E97" s="74">
        <v>10</v>
      </c>
      <c r="F97" s="124"/>
      <c r="G97" s="127"/>
      <c r="H97" s="49">
        <f t="shared" si="24"/>
        <v>0</v>
      </c>
      <c r="I97" s="129"/>
      <c r="J97" s="129"/>
      <c r="K97" s="50">
        <f t="shared" si="25"/>
        <v>0</v>
      </c>
      <c r="L97" s="51">
        <f t="shared" si="30"/>
        <v>0</v>
      </c>
      <c r="M97" s="49">
        <f t="shared" si="26"/>
        <v>0</v>
      </c>
      <c r="N97" s="49">
        <f t="shared" si="27"/>
        <v>0</v>
      </c>
      <c r="O97" s="49">
        <f t="shared" si="28"/>
        <v>0</v>
      </c>
      <c r="P97" s="50">
        <f t="shared" si="29"/>
        <v>0</v>
      </c>
    </row>
    <row r="98" spans="1:16" x14ac:dyDescent="0.2">
      <c r="A98" s="38" t="s">
        <v>707</v>
      </c>
      <c r="B98" s="150" t="s">
        <v>701</v>
      </c>
      <c r="C98" s="117" t="s">
        <v>618</v>
      </c>
      <c r="D98" s="24" t="s">
        <v>539</v>
      </c>
      <c r="E98" s="74">
        <v>4</v>
      </c>
      <c r="F98" s="124"/>
      <c r="G98" s="127"/>
      <c r="H98" s="49">
        <f t="shared" si="24"/>
        <v>0</v>
      </c>
      <c r="I98" s="129"/>
      <c r="J98" s="129"/>
      <c r="K98" s="50">
        <f t="shared" si="25"/>
        <v>0</v>
      </c>
      <c r="L98" s="51">
        <f t="shared" si="30"/>
        <v>0</v>
      </c>
      <c r="M98" s="49">
        <f t="shared" si="26"/>
        <v>0</v>
      </c>
      <c r="N98" s="49">
        <f t="shared" si="27"/>
        <v>0</v>
      </c>
      <c r="O98" s="49">
        <f t="shared" si="28"/>
        <v>0</v>
      </c>
      <c r="P98" s="50">
        <f t="shared" si="29"/>
        <v>0</v>
      </c>
    </row>
    <row r="99" spans="1:16" ht="22.5" x14ac:dyDescent="0.2">
      <c r="A99" s="38" t="s">
        <v>708</v>
      </c>
      <c r="B99" s="150" t="s">
        <v>701</v>
      </c>
      <c r="C99" s="117" t="s">
        <v>637</v>
      </c>
      <c r="D99" s="24" t="s">
        <v>538</v>
      </c>
      <c r="E99" s="74">
        <v>1</v>
      </c>
      <c r="F99" s="124"/>
      <c r="G99" s="127"/>
      <c r="H99" s="49">
        <f t="shared" si="24"/>
        <v>0</v>
      </c>
      <c r="I99" s="129"/>
      <c r="J99" s="129"/>
      <c r="K99" s="50">
        <f t="shared" si="25"/>
        <v>0</v>
      </c>
      <c r="L99" s="51">
        <f t="shared" si="30"/>
        <v>0</v>
      </c>
      <c r="M99" s="49">
        <f t="shared" si="26"/>
        <v>0</v>
      </c>
      <c r="N99" s="49">
        <f t="shared" si="27"/>
        <v>0</v>
      </c>
      <c r="O99" s="49">
        <f t="shared" si="28"/>
        <v>0</v>
      </c>
      <c r="P99" s="50">
        <f t="shared" si="29"/>
        <v>0</v>
      </c>
    </row>
    <row r="100" spans="1:16" x14ac:dyDescent="0.2">
      <c r="A100" s="38" t="s">
        <v>709</v>
      </c>
      <c r="B100" s="150" t="s">
        <v>701</v>
      </c>
      <c r="C100" s="117" t="s">
        <v>638</v>
      </c>
      <c r="D100" s="24" t="s">
        <v>538</v>
      </c>
      <c r="E100" s="74">
        <v>1</v>
      </c>
      <c r="F100" s="124"/>
      <c r="G100" s="124"/>
      <c r="H100" s="49">
        <f t="shared" si="24"/>
        <v>0</v>
      </c>
      <c r="I100" s="129"/>
      <c r="J100" s="129"/>
      <c r="K100" s="50">
        <f t="shared" si="25"/>
        <v>0</v>
      </c>
      <c r="L100" s="51">
        <f t="shared" si="30"/>
        <v>0</v>
      </c>
      <c r="M100" s="49">
        <f t="shared" si="26"/>
        <v>0</v>
      </c>
      <c r="N100" s="49">
        <f t="shared" si="27"/>
        <v>0</v>
      </c>
      <c r="O100" s="49">
        <f t="shared" si="28"/>
        <v>0</v>
      </c>
      <c r="P100" s="50">
        <f t="shared" si="29"/>
        <v>0</v>
      </c>
    </row>
    <row r="101" spans="1:16" x14ac:dyDescent="0.2">
      <c r="A101" s="38" t="s">
        <v>729</v>
      </c>
      <c r="B101" s="150" t="s">
        <v>701</v>
      </c>
      <c r="C101" s="117" t="s">
        <v>639</v>
      </c>
      <c r="D101" s="24" t="s">
        <v>538</v>
      </c>
      <c r="E101" s="74">
        <v>4</v>
      </c>
      <c r="F101" s="124"/>
      <c r="G101" s="124"/>
      <c r="H101" s="49">
        <f t="shared" si="24"/>
        <v>0</v>
      </c>
      <c r="I101" s="129"/>
      <c r="J101" s="129"/>
      <c r="K101" s="50">
        <f t="shared" si="25"/>
        <v>0</v>
      </c>
      <c r="L101" s="51">
        <f t="shared" si="30"/>
        <v>0</v>
      </c>
      <c r="M101" s="49">
        <f t="shared" si="26"/>
        <v>0</v>
      </c>
      <c r="N101" s="49">
        <f t="shared" si="27"/>
        <v>0</v>
      </c>
      <c r="O101" s="49">
        <f t="shared" si="28"/>
        <v>0</v>
      </c>
      <c r="P101" s="50">
        <f t="shared" si="29"/>
        <v>0</v>
      </c>
    </row>
    <row r="102" spans="1:16" x14ac:dyDescent="0.2">
      <c r="A102" s="38" t="s">
        <v>730</v>
      </c>
      <c r="B102" s="150" t="s">
        <v>701</v>
      </c>
      <c r="C102" s="119" t="s">
        <v>640</v>
      </c>
      <c r="D102" s="24" t="s">
        <v>538</v>
      </c>
      <c r="E102" s="74">
        <v>3</v>
      </c>
      <c r="F102" s="125"/>
      <c r="G102" s="127"/>
      <c r="H102" s="49">
        <f t="shared" si="24"/>
        <v>0</v>
      </c>
      <c r="I102" s="129"/>
      <c r="J102" s="129"/>
      <c r="K102" s="50">
        <f t="shared" si="25"/>
        <v>0</v>
      </c>
      <c r="L102" s="51">
        <f t="shared" si="30"/>
        <v>0</v>
      </c>
      <c r="M102" s="49">
        <f t="shared" si="26"/>
        <v>0</v>
      </c>
      <c r="N102" s="49">
        <f t="shared" si="27"/>
        <v>0</v>
      </c>
      <c r="O102" s="49">
        <f t="shared" si="28"/>
        <v>0</v>
      </c>
      <c r="P102" s="50">
        <f t="shared" si="29"/>
        <v>0</v>
      </c>
    </row>
    <row r="103" spans="1:16" x14ac:dyDescent="0.2">
      <c r="A103" s="38" t="s">
        <v>731</v>
      </c>
      <c r="B103" s="150" t="s">
        <v>701</v>
      </c>
      <c r="C103" s="119" t="s">
        <v>613</v>
      </c>
      <c r="D103" s="24" t="s">
        <v>538</v>
      </c>
      <c r="E103" s="74">
        <v>1</v>
      </c>
      <c r="F103" s="125"/>
      <c r="G103" s="127"/>
      <c r="H103" s="49">
        <f t="shared" si="24"/>
        <v>0</v>
      </c>
      <c r="I103" s="129"/>
      <c r="J103" s="129"/>
      <c r="K103" s="50">
        <f t="shared" si="25"/>
        <v>0</v>
      </c>
      <c r="L103" s="51">
        <f t="shared" si="30"/>
        <v>0</v>
      </c>
      <c r="M103" s="49">
        <f t="shared" si="26"/>
        <v>0</v>
      </c>
      <c r="N103" s="49">
        <f t="shared" si="27"/>
        <v>0</v>
      </c>
      <c r="O103" s="49">
        <f t="shared" si="28"/>
        <v>0</v>
      </c>
      <c r="P103" s="50">
        <f t="shared" si="29"/>
        <v>0</v>
      </c>
    </row>
    <row r="104" spans="1:16" x14ac:dyDescent="0.2">
      <c r="A104" s="38" t="s">
        <v>732</v>
      </c>
      <c r="B104" s="150" t="s">
        <v>701</v>
      </c>
      <c r="C104" s="119" t="s">
        <v>618</v>
      </c>
      <c r="D104" s="24" t="s">
        <v>538</v>
      </c>
      <c r="E104" s="74">
        <v>1</v>
      </c>
      <c r="F104" s="125"/>
      <c r="G104" s="127"/>
      <c r="H104" s="49">
        <f t="shared" si="24"/>
        <v>0</v>
      </c>
      <c r="I104" s="129"/>
      <c r="J104" s="129"/>
      <c r="K104" s="50">
        <f t="shared" si="25"/>
        <v>0</v>
      </c>
      <c r="L104" s="51">
        <f t="shared" si="30"/>
        <v>0</v>
      </c>
      <c r="M104" s="49">
        <f t="shared" si="26"/>
        <v>0</v>
      </c>
      <c r="N104" s="49">
        <f t="shared" si="27"/>
        <v>0</v>
      </c>
      <c r="O104" s="49">
        <f t="shared" si="28"/>
        <v>0</v>
      </c>
      <c r="P104" s="50">
        <f t="shared" si="29"/>
        <v>0</v>
      </c>
    </row>
    <row r="105" spans="1:16" x14ac:dyDescent="0.2">
      <c r="A105" s="38" t="s">
        <v>733</v>
      </c>
      <c r="B105" s="150" t="s">
        <v>701</v>
      </c>
      <c r="C105" s="119" t="s">
        <v>641</v>
      </c>
      <c r="D105" s="24" t="s">
        <v>538</v>
      </c>
      <c r="E105" s="74">
        <v>2</v>
      </c>
      <c r="F105" s="125"/>
      <c r="G105" s="127"/>
      <c r="H105" s="49">
        <f t="shared" si="24"/>
        <v>0</v>
      </c>
      <c r="I105" s="129"/>
      <c r="J105" s="129"/>
      <c r="K105" s="50">
        <f t="shared" si="25"/>
        <v>0</v>
      </c>
      <c r="L105" s="51">
        <f t="shared" si="30"/>
        <v>0</v>
      </c>
      <c r="M105" s="49">
        <f t="shared" si="26"/>
        <v>0</v>
      </c>
      <c r="N105" s="49">
        <f t="shared" si="27"/>
        <v>0</v>
      </c>
      <c r="O105" s="49">
        <f t="shared" si="28"/>
        <v>0</v>
      </c>
      <c r="P105" s="50">
        <f t="shared" si="29"/>
        <v>0</v>
      </c>
    </row>
    <row r="106" spans="1:16" ht="33.75" x14ac:dyDescent="0.2">
      <c r="A106" s="38" t="s">
        <v>734</v>
      </c>
      <c r="B106" s="150" t="s">
        <v>701</v>
      </c>
      <c r="C106" s="117" t="s">
        <v>642</v>
      </c>
      <c r="D106" s="24" t="s">
        <v>539</v>
      </c>
      <c r="E106" s="74">
        <v>30</v>
      </c>
      <c r="F106" s="124"/>
      <c r="G106" s="127"/>
      <c r="H106" s="49">
        <f t="shared" si="24"/>
        <v>0</v>
      </c>
      <c r="I106" s="129"/>
      <c r="J106" s="129"/>
      <c r="K106" s="50">
        <f t="shared" si="25"/>
        <v>0</v>
      </c>
      <c r="L106" s="51">
        <f t="shared" si="30"/>
        <v>0</v>
      </c>
      <c r="M106" s="49">
        <f t="shared" si="26"/>
        <v>0</v>
      </c>
      <c r="N106" s="49">
        <f t="shared" si="27"/>
        <v>0</v>
      </c>
      <c r="O106" s="49">
        <f t="shared" si="28"/>
        <v>0</v>
      </c>
      <c r="P106" s="50">
        <f t="shared" si="29"/>
        <v>0</v>
      </c>
    </row>
    <row r="107" spans="1:16" x14ac:dyDescent="0.2">
      <c r="A107" s="38" t="s">
        <v>735</v>
      </c>
      <c r="B107" s="150" t="s">
        <v>701</v>
      </c>
      <c r="C107" s="117" t="s">
        <v>613</v>
      </c>
      <c r="D107" s="24" t="s">
        <v>539</v>
      </c>
      <c r="E107" s="74">
        <v>10</v>
      </c>
      <c r="F107" s="124"/>
      <c r="G107" s="127"/>
      <c r="H107" s="49">
        <f t="shared" si="24"/>
        <v>0</v>
      </c>
      <c r="I107" s="129"/>
      <c r="J107" s="129"/>
      <c r="K107" s="50">
        <f t="shared" si="25"/>
        <v>0</v>
      </c>
      <c r="L107" s="51">
        <f t="shared" si="30"/>
        <v>0</v>
      </c>
      <c r="M107" s="49">
        <f t="shared" si="26"/>
        <v>0</v>
      </c>
      <c r="N107" s="49">
        <f t="shared" si="27"/>
        <v>0</v>
      </c>
      <c r="O107" s="49">
        <f t="shared" si="28"/>
        <v>0</v>
      </c>
      <c r="P107" s="50">
        <f t="shared" si="29"/>
        <v>0</v>
      </c>
    </row>
    <row r="108" spans="1:16" x14ac:dyDescent="0.2">
      <c r="A108" s="38" t="s">
        <v>736</v>
      </c>
      <c r="B108" s="150" t="s">
        <v>701</v>
      </c>
      <c r="C108" s="117" t="s">
        <v>618</v>
      </c>
      <c r="D108" s="24" t="s">
        <v>539</v>
      </c>
      <c r="E108" s="74">
        <v>4</v>
      </c>
      <c r="F108" s="124"/>
      <c r="G108" s="127"/>
      <c r="H108" s="49">
        <f t="shared" si="24"/>
        <v>0</v>
      </c>
      <c r="I108" s="129"/>
      <c r="J108" s="129"/>
      <c r="K108" s="50">
        <f t="shared" si="25"/>
        <v>0</v>
      </c>
      <c r="L108" s="51">
        <f t="shared" si="30"/>
        <v>0</v>
      </c>
      <c r="M108" s="49">
        <f t="shared" si="26"/>
        <v>0</v>
      </c>
      <c r="N108" s="49">
        <f t="shared" si="27"/>
        <v>0</v>
      </c>
      <c r="O108" s="49">
        <f t="shared" si="28"/>
        <v>0</v>
      </c>
      <c r="P108" s="50">
        <f t="shared" si="29"/>
        <v>0</v>
      </c>
    </row>
    <row r="109" spans="1:16" ht="22.5" x14ac:dyDescent="0.2">
      <c r="A109" s="38" t="s">
        <v>736</v>
      </c>
      <c r="B109" s="150" t="s">
        <v>701</v>
      </c>
      <c r="C109" s="119" t="s">
        <v>643</v>
      </c>
      <c r="D109" s="24" t="s">
        <v>538</v>
      </c>
      <c r="E109" s="74">
        <v>1</v>
      </c>
      <c r="F109" s="125"/>
      <c r="G109" s="127"/>
      <c r="H109" s="49">
        <f t="shared" si="24"/>
        <v>0</v>
      </c>
      <c r="I109" s="129"/>
      <c r="J109" s="129"/>
      <c r="K109" s="50">
        <f t="shared" si="25"/>
        <v>0</v>
      </c>
      <c r="L109" s="51">
        <f t="shared" si="30"/>
        <v>0</v>
      </c>
      <c r="M109" s="49">
        <f t="shared" si="26"/>
        <v>0</v>
      </c>
      <c r="N109" s="49">
        <f t="shared" si="27"/>
        <v>0</v>
      </c>
      <c r="O109" s="49">
        <f t="shared" si="28"/>
        <v>0</v>
      </c>
      <c r="P109" s="50">
        <f t="shared" si="29"/>
        <v>0</v>
      </c>
    </row>
    <row r="110" spans="1:16" x14ac:dyDescent="0.2">
      <c r="A110" s="38" t="s">
        <v>737</v>
      </c>
      <c r="B110" s="150" t="s">
        <v>701</v>
      </c>
      <c r="C110" s="119" t="s">
        <v>613</v>
      </c>
      <c r="D110" s="24" t="s">
        <v>538</v>
      </c>
      <c r="E110" s="74">
        <v>2</v>
      </c>
      <c r="F110" s="125"/>
      <c r="G110" s="127"/>
      <c r="H110" s="49">
        <f t="shared" si="24"/>
        <v>0</v>
      </c>
      <c r="I110" s="129"/>
      <c r="J110" s="129"/>
      <c r="K110" s="50">
        <f t="shared" si="25"/>
        <v>0</v>
      </c>
      <c r="L110" s="51">
        <f t="shared" si="30"/>
        <v>0</v>
      </c>
      <c r="M110" s="49">
        <f t="shared" si="26"/>
        <v>0</v>
      </c>
      <c r="N110" s="49">
        <f t="shared" si="27"/>
        <v>0</v>
      </c>
      <c r="O110" s="49">
        <f t="shared" si="28"/>
        <v>0</v>
      </c>
      <c r="P110" s="50">
        <f t="shared" si="29"/>
        <v>0</v>
      </c>
    </row>
    <row r="111" spans="1:16" x14ac:dyDescent="0.2">
      <c r="A111" s="38" t="s">
        <v>738</v>
      </c>
      <c r="B111" s="150" t="s">
        <v>701</v>
      </c>
      <c r="C111" s="119" t="s">
        <v>618</v>
      </c>
      <c r="D111" s="24" t="s">
        <v>538</v>
      </c>
      <c r="E111" s="74">
        <v>1</v>
      </c>
      <c r="F111" s="125"/>
      <c r="G111" s="127"/>
      <c r="H111" s="49">
        <f t="shared" si="24"/>
        <v>0</v>
      </c>
      <c r="I111" s="129"/>
      <c r="J111" s="129"/>
      <c r="K111" s="50">
        <f t="shared" si="25"/>
        <v>0</v>
      </c>
      <c r="L111" s="51">
        <f t="shared" si="30"/>
        <v>0</v>
      </c>
      <c r="M111" s="49">
        <f t="shared" si="26"/>
        <v>0</v>
      </c>
      <c r="N111" s="49">
        <f t="shared" si="27"/>
        <v>0</v>
      </c>
      <c r="O111" s="49">
        <f t="shared" si="28"/>
        <v>0</v>
      </c>
      <c r="P111" s="50">
        <f t="shared" si="29"/>
        <v>0</v>
      </c>
    </row>
    <row r="112" spans="1:16" ht="22.5" x14ac:dyDescent="0.2">
      <c r="A112" s="38" t="s">
        <v>739</v>
      </c>
      <c r="B112" s="150" t="s">
        <v>701</v>
      </c>
      <c r="C112" s="119" t="s">
        <v>603</v>
      </c>
      <c r="D112" s="24" t="s">
        <v>539</v>
      </c>
      <c r="E112" s="74">
        <v>4</v>
      </c>
      <c r="F112" s="125"/>
      <c r="G112" s="127"/>
      <c r="H112" s="49">
        <f t="shared" si="24"/>
        <v>0</v>
      </c>
      <c r="I112" s="129"/>
      <c r="J112" s="129"/>
      <c r="K112" s="50">
        <f t="shared" si="25"/>
        <v>0</v>
      </c>
      <c r="L112" s="51">
        <f t="shared" si="30"/>
        <v>0</v>
      </c>
      <c r="M112" s="49">
        <f t="shared" si="26"/>
        <v>0</v>
      </c>
      <c r="N112" s="49">
        <f t="shared" si="27"/>
        <v>0</v>
      </c>
      <c r="O112" s="49">
        <f t="shared" si="28"/>
        <v>0</v>
      </c>
      <c r="P112" s="50">
        <f t="shared" si="29"/>
        <v>0</v>
      </c>
    </row>
    <row r="113" spans="1:16" ht="22.5" x14ac:dyDescent="0.2">
      <c r="A113" s="38" t="s">
        <v>740</v>
      </c>
      <c r="B113" s="150" t="s">
        <v>701</v>
      </c>
      <c r="C113" s="119" t="s">
        <v>632</v>
      </c>
      <c r="D113" s="24" t="s">
        <v>538</v>
      </c>
      <c r="E113" s="74">
        <v>2</v>
      </c>
      <c r="F113" s="125"/>
      <c r="G113" s="127"/>
      <c r="H113" s="49">
        <f t="shared" si="24"/>
        <v>0</v>
      </c>
      <c r="I113" s="129"/>
      <c r="J113" s="129"/>
      <c r="K113" s="50">
        <f t="shared" si="25"/>
        <v>0</v>
      </c>
      <c r="L113" s="51">
        <f t="shared" si="30"/>
        <v>0</v>
      </c>
      <c r="M113" s="49">
        <f t="shared" si="26"/>
        <v>0</v>
      </c>
      <c r="N113" s="49">
        <f t="shared" si="27"/>
        <v>0</v>
      </c>
      <c r="O113" s="49">
        <f t="shared" si="28"/>
        <v>0</v>
      </c>
      <c r="P113" s="50">
        <f t="shared" si="29"/>
        <v>0</v>
      </c>
    </row>
    <row r="114" spans="1:16" x14ac:dyDescent="0.2">
      <c r="A114" s="38" t="s">
        <v>741</v>
      </c>
      <c r="B114" s="150" t="s">
        <v>701</v>
      </c>
      <c r="C114" s="117" t="s">
        <v>633</v>
      </c>
      <c r="D114" s="24" t="s">
        <v>538</v>
      </c>
      <c r="E114" s="74">
        <v>50</v>
      </c>
      <c r="F114" s="124"/>
      <c r="G114" s="127"/>
      <c r="H114" s="49">
        <f t="shared" ref="H114:H146" si="31">ROUND(F114*G114,2)</f>
        <v>0</v>
      </c>
      <c r="I114" s="129"/>
      <c r="J114" s="129"/>
      <c r="K114" s="50">
        <f t="shared" si="25"/>
        <v>0</v>
      </c>
      <c r="L114" s="51">
        <f t="shared" si="30"/>
        <v>0</v>
      </c>
      <c r="M114" s="49">
        <f t="shared" si="26"/>
        <v>0</v>
      </c>
      <c r="N114" s="49">
        <f t="shared" si="27"/>
        <v>0</v>
      </c>
      <c r="O114" s="49">
        <f t="shared" si="28"/>
        <v>0</v>
      </c>
      <c r="P114" s="50">
        <f t="shared" si="29"/>
        <v>0</v>
      </c>
    </row>
    <row r="115" spans="1:16" x14ac:dyDescent="0.2">
      <c r="A115" s="38">
        <v>7</v>
      </c>
      <c r="B115" s="39"/>
      <c r="C115" s="121" t="s">
        <v>644</v>
      </c>
      <c r="D115" s="24"/>
      <c r="E115" s="74"/>
      <c r="F115" s="124"/>
      <c r="G115" s="124"/>
      <c r="H115" s="49">
        <f t="shared" si="31"/>
        <v>0</v>
      </c>
      <c r="I115" s="129"/>
      <c r="J115" s="129"/>
      <c r="K115" s="50">
        <f t="shared" si="25"/>
        <v>0</v>
      </c>
      <c r="L115" s="51">
        <f t="shared" si="30"/>
        <v>0</v>
      </c>
      <c r="M115" s="49">
        <f t="shared" si="26"/>
        <v>0</v>
      </c>
      <c r="N115" s="49">
        <f t="shared" si="27"/>
        <v>0</v>
      </c>
      <c r="O115" s="49">
        <f t="shared" si="28"/>
        <v>0</v>
      </c>
      <c r="P115" s="50">
        <f t="shared" si="29"/>
        <v>0</v>
      </c>
    </row>
    <row r="116" spans="1:16" ht="33.75" x14ac:dyDescent="0.2">
      <c r="A116" s="38" t="s">
        <v>742</v>
      </c>
      <c r="B116" s="150" t="s">
        <v>701</v>
      </c>
      <c r="C116" s="117" t="s">
        <v>645</v>
      </c>
      <c r="D116" s="24" t="s">
        <v>539</v>
      </c>
      <c r="E116" s="74">
        <v>115</v>
      </c>
      <c r="F116" s="124"/>
      <c r="G116" s="127"/>
      <c r="H116" s="49">
        <f t="shared" si="31"/>
        <v>0</v>
      </c>
      <c r="I116" s="129"/>
      <c r="J116" s="129"/>
      <c r="K116" s="50">
        <f t="shared" si="25"/>
        <v>0</v>
      </c>
      <c r="L116" s="51">
        <f t="shared" si="30"/>
        <v>0</v>
      </c>
      <c r="M116" s="49">
        <f t="shared" si="26"/>
        <v>0</v>
      </c>
      <c r="N116" s="49">
        <f t="shared" si="27"/>
        <v>0</v>
      </c>
      <c r="O116" s="49">
        <f t="shared" si="28"/>
        <v>0</v>
      </c>
      <c r="P116" s="50">
        <f t="shared" si="29"/>
        <v>0</v>
      </c>
    </row>
    <row r="117" spans="1:16" ht="33.75" x14ac:dyDescent="0.2">
      <c r="A117" s="38" t="s">
        <v>743</v>
      </c>
      <c r="B117" s="150" t="s">
        <v>701</v>
      </c>
      <c r="C117" s="117" t="s">
        <v>646</v>
      </c>
      <c r="D117" s="24" t="s">
        <v>539</v>
      </c>
      <c r="E117" s="74">
        <v>85</v>
      </c>
      <c r="F117" s="124"/>
      <c r="G117" s="127"/>
      <c r="H117" s="49">
        <f t="shared" si="31"/>
        <v>0</v>
      </c>
      <c r="I117" s="129"/>
      <c r="J117" s="129"/>
      <c r="K117" s="50">
        <f t="shared" si="25"/>
        <v>0</v>
      </c>
      <c r="L117" s="51">
        <f t="shared" si="30"/>
        <v>0</v>
      </c>
      <c r="M117" s="49">
        <f t="shared" si="26"/>
        <v>0</v>
      </c>
      <c r="N117" s="49">
        <f t="shared" si="27"/>
        <v>0</v>
      </c>
      <c r="O117" s="49">
        <f t="shared" si="28"/>
        <v>0</v>
      </c>
      <c r="P117" s="50">
        <f t="shared" si="29"/>
        <v>0</v>
      </c>
    </row>
    <row r="118" spans="1:16" ht="22.5" x14ac:dyDescent="0.2">
      <c r="A118" s="38" t="s">
        <v>744</v>
      </c>
      <c r="B118" s="150" t="s">
        <v>701</v>
      </c>
      <c r="C118" s="119" t="s">
        <v>647</v>
      </c>
      <c r="D118" s="24" t="s">
        <v>539</v>
      </c>
      <c r="E118" s="74">
        <v>45</v>
      </c>
      <c r="F118" s="125"/>
      <c r="G118" s="127"/>
      <c r="H118" s="49">
        <f t="shared" si="31"/>
        <v>0</v>
      </c>
      <c r="I118" s="129"/>
      <c r="J118" s="129"/>
      <c r="K118" s="50">
        <f t="shared" si="25"/>
        <v>0</v>
      </c>
      <c r="L118" s="51">
        <f t="shared" si="30"/>
        <v>0</v>
      </c>
      <c r="M118" s="49">
        <f t="shared" si="26"/>
        <v>0</v>
      </c>
      <c r="N118" s="49">
        <f t="shared" si="27"/>
        <v>0</v>
      </c>
      <c r="O118" s="49">
        <f t="shared" si="28"/>
        <v>0</v>
      </c>
      <c r="P118" s="50">
        <f t="shared" si="29"/>
        <v>0</v>
      </c>
    </row>
    <row r="119" spans="1:16" ht="22.5" x14ac:dyDescent="0.2">
      <c r="A119" s="38" t="s">
        <v>745</v>
      </c>
      <c r="B119" s="150" t="s">
        <v>701</v>
      </c>
      <c r="C119" s="119" t="s">
        <v>648</v>
      </c>
      <c r="D119" s="24" t="s">
        <v>539</v>
      </c>
      <c r="E119" s="74">
        <v>6</v>
      </c>
      <c r="F119" s="125"/>
      <c r="G119" s="127"/>
      <c r="H119" s="49">
        <f t="shared" si="31"/>
        <v>0</v>
      </c>
      <c r="I119" s="129"/>
      <c r="J119" s="129"/>
      <c r="K119" s="50">
        <f t="shared" si="25"/>
        <v>0</v>
      </c>
      <c r="L119" s="51">
        <f t="shared" si="30"/>
        <v>0</v>
      </c>
      <c r="M119" s="49">
        <f t="shared" si="26"/>
        <v>0</v>
      </c>
      <c r="N119" s="49">
        <f t="shared" si="27"/>
        <v>0</v>
      </c>
      <c r="O119" s="49">
        <f t="shared" si="28"/>
        <v>0</v>
      </c>
      <c r="P119" s="50">
        <f t="shared" si="29"/>
        <v>0</v>
      </c>
    </row>
    <row r="120" spans="1:16" ht="22.5" x14ac:dyDescent="0.2">
      <c r="A120" s="38" t="s">
        <v>746</v>
      </c>
      <c r="B120" s="150" t="s">
        <v>701</v>
      </c>
      <c r="C120" s="119" t="s">
        <v>649</v>
      </c>
      <c r="D120" s="24" t="s">
        <v>539</v>
      </c>
      <c r="E120" s="74">
        <v>6</v>
      </c>
      <c r="F120" s="125"/>
      <c r="G120" s="127"/>
      <c r="H120" s="49">
        <f t="shared" si="31"/>
        <v>0</v>
      </c>
      <c r="I120" s="129"/>
      <c r="J120" s="129"/>
      <c r="K120" s="50">
        <f t="shared" si="25"/>
        <v>0</v>
      </c>
      <c r="L120" s="51">
        <f t="shared" si="30"/>
        <v>0</v>
      </c>
      <c r="M120" s="49">
        <f t="shared" si="26"/>
        <v>0</v>
      </c>
      <c r="N120" s="49">
        <f t="shared" si="27"/>
        <v>0</v>
      </c>
      <c r="O120" s="49">
        <f t="shared" si="28"/>
        <v>0</v>
      </c>
      <c r="P120" s="50">
        <f t="shared" si="29"/>
        <v>0</v>
      </c>
    </row>
    <row r="121" spans="1:16" x14ac:dyDescent="0.2">
      <c r="A121" s="38" t="s">
        <v>747</v>
      </c>
      <c r="B121" s="150" t="s">
        <v>701</v>
      </c>
      <c r="C121" s="119" t="s">
        <v>650</v>
      </c>
      <c r="D121" s="24" t="s">
        <v>539</v>
      </c>
      <c r="E121" s="74">
        <v>27</v>
      </c>
      <c r="F121" s="125"/>
      <c r="G121" s="127"/>
      <c r="H121" s="49">
        <f t="shared" si="31"/>
        <v>0</v>
      </c>
      <c r="I121" s="129"/>
      <c r="J121" s="129"/>
      <c r="K121" s="50">
        <f t="shared" si="25"/>
        <v>0</v>
      </c>
      <c r="L121" s="51">
        <f t="shared" si="30"/>
        <v>0</v>
      </c>
      <c r="M121" s="49">
        <f t="shared" si="26"/>
        <v>0</v>
      </c>
      <c r="N121" s="49">
        <f t="shared" si="27"/>
        <v>0</v>
      </c>
      <c r="O121" s="49">
        <f t="shared" si="28"/>
        <v>0</v>
      </c>
      <c r="P121" s="50">
        <f t="shared" si="29"/>
        <v>0</v>
      </c>
    </row>
    <row r="122" spans="1:16" ht="22.5" x14ac:dyDescent="0.2">
      <c r="A122" s="38" t="s">
        <v>748</v>
      </c>
      <c r="B122" s="150" t="s">
        <v>701</v>
      </c>
      <c r="C122" s="117" t="s">
        <v>651</v>
      </c>
      <c r="D122" s="24" t="s">
        <v>540</v>
      </c>
      <c r="E122" s="74">
        <v>20</v>
      </c>
      <c r="F122" s="124"/>
      <c r="G122" s="127"/>
      <c r="H122" s="49">
        <f t="shared" si="31"/>
        <v>0</v>
      </c>
      <c r="I122" s="129"/>
      <c r="J122" s="129"/>
      <c r="K122" s="50">
        <f t="shared" si="25"/>
        <v>0</v>
      </c>
      <c r="L122" s="51">
        <f t="shared" si="30"/>
        <v>0</v>
      </c>
      <c r="M122" s="49">
        <f t="shared" si="26"/>
        <v>0</v>
      </c>
      <c r="N122" s="49">
        <f t="shared" si="27"/>
        <v>0</v>
      </c>
      <c r="O122" s="49">
        <f t="shared" si="28"/>
        <v>0</v>
      </c>
      <c r="P122" s="50">
        <f t="shared" si="29"/>
        <v>0</v>
      </c>
    </row>
    <row r="123" spans="1:16" ht="22.5" x14ac:dyDescent="0.2">
      <c r="A123" s="38" t="s">
        <v>749</v>
      </c>
      <c r="B123" s="150" t="s">
        <v>701</v>
      </c>
      <c r="C123" s="117" t="s">
        <v>652</v>
      </c>
      <c r="D123" s="24" t="s">
        <v>540</v>
      </c>
      <c r="E123" s="188">
        <v>18</v>
      </c>
      <c r="F123" s="124"/>
      <c r="G123" s="127"/>
      <c r="H123" s="49">
        <f t="shared" si="31"/>
        <v>0</v>
      </c>
      <c r="I123" s="129"/>
      <c r="J123" s="129"/>
      <c r="K123" s="50">
        <f t="shared" si="25"/>
        <v>0</v>
      </c>
      <c r="L123" s="51">
        <f t="shared" si="30"/>
        <v>0</v>
      </c>
      <c r="M123" s="49">
        <f t="shared" si="26"/>
        <v>0</v>
      </c>
      <c r="N123" s="49">
        <f t="shared" si="27"/>
        <v>0</v>
      </c>
      <c r="O123" s="49">
        <f t="shared" si="28"/>
        <v>0</v>
      </c>
      <c r="P123" s="50">
        <f t="shared" si="29"/>
        <v>0</v>
      </c>
    </row>
    <row r="124" spans="1:16" ht="22.5" x14ac:dyDescent="0.2">
      <c r="A124" s="38" t="s">
        <v>750</v>
      </c>
      <c r="B124" s="150" t="s">
        <v>701</v>
      </c>
      <c r="C124" s="190" t="s">
        <v>866</v>
      </c>
      <c r="D124" s="24" t="s">
        <v>540</v>
      </c>
      <c r="E124" s="188">
        <v>2</v>
      </c>
      <c r="F124" s="124"/>
      <c r="G124" s="127"/>
      <c r="H124" s="49">
        <f t="shared" si="31"/>
        <v>0</v>
      </c>
      <c r="I124" s="129"/>
      <c r="J124" s="129"/>
      <c r="K124" s="50">
        <f t="shared" si="25"/>
        <v>0</v>
      </c>
      <c r="L124" s="51">
        <f t="shared" ref="L124" si="32">ROUND(E124*F124,2)</f>
        <v>0</v>
      </c>
      <c r="M124" s="49">
        <f t="shared" ref="M124" si="33">ROUND(H124*E124,2)</f>
        <v>0</v>
      </c>
      <c r="N124" s="49">
        <f t="shared" ref="N124" si="34">ROUND(I124*E124,2)</f>
        <v>0</v>
      </c>
      <c r="O124" s="49">
        <f t="shared" ref="O124" si="35">ROUND(J124*E124,2)</f>
        <v>0</v>
      </c>
      <c r="P124" s="50">
        <f t="shared" ref="P124" si="36">SUM(M124:O124)</f>
        <v>0</v>
      </c>
    </row>
    <row r="125" spans="1:16" ht="56.25" x14ac:dyDescent="0.2">
      <c r="A125" s="38" t="s">
        <v>751</v>
      </c>
      <c r="B125" s="150" t="s">
        <v>701</v>
      </c>
      <c r="C125" s="117" t="s">
        <v>653</v>
      </c>
      <c r="D125" s="24" t="s">
        <v>540</v>
      </c>
      <c r="E125" s="188">
        <v>18</v>
      </c>
      <c r="F125" s="124"/>
      <c r="G125" s="127"/>
      <c r="H125" s="49">
        <f t="shared" si="31"/>
        <v>0</v>
      </c>
      <c r="I125" s="129"/>
      <c r="J125" s="129"/>
      <c r="K125" s="50">
        <f t="shared" si="25"/>
        <v>0</v>
      </c>
      <c r="L125" s="51">
        <f t="shared" si="30"/>
        <v>0</v>
      </c>
      <c r="M125" s="49">
        <f t="shared" si="26"/>
        <v>0</v>
      </c>
      <c r="N125" s="49">
        <f t="shared" si="27"/>
        <v>0</v>
      </c>
      <c r="O125" s="49">
        <f t="shared" si="28"/>
        <v>0</v>
      </c>
      <c r="P125" s="50">
        <f t="shared" si="29"/>
        <v>0</v>
      </c>
    </row>
    <row r="126" spans="1:16" ht="56.25" x14ac:dyDescent="0.2">
      <c r="A126" s="38" t="s">
        <v>752</v>
      </c>
      <c r="B126" s="150" t="s">
        <v>701</v>
      </c>
      <c r="C126" s="190" t="s">
        <v>867</v>
      </c>
      <c r="D126" s="24" t="s">
        <v>540</v>
      </c>
      <c r="E126" s="188">
        <v>2</v>
      </c>
      <c r="F126" s="124"/>
      <c r="G126" s="127"/>
      <c r="H126" s="49">
        <f t="shared" si="31"/>
        <v>0</v>
      </c>
      <c r="I126" s="129"/>
      <c r="J126" s="129"/>
      <c r="K126" s="50">
        <f t="shared" si="25"/>
        <v>0</v>
      </c>
      <c r="L126" s="51">
        <f t="shared" ref="L126" si="37">ROUND(E126*F126,2)</f>
        <v>0</v>
      </c>
      <c r="M126" s="49">
        <f t="shared" ref="M126" si="38">ROUND(H126*E126,2)</f>
        <v>0</v>
      </c>
      <c r="N126" s="49">
        <f t="shared" ref="N126" si="39">ROUND(I126*E126,2)</f>
        <v>0</v>
      </c>
      <c r="O126" s="49">
        <f t="shared" ref="O126" si="40">ROUND(J126*E126,2)</f>
        <v>0</v>
      </c>
      <c r="P126" s="50">
        <f t="shared" ref="P126" si="41">SUM(M126:O126)</f>
        <v>0</v>
      </c>
    </row>
    <row r="127" spans="1:16" ht="22.5" x14ac:dyDescent="0.2">
      <c r="A127" s="38" t="s">
        <v>753</v>
      </c>
      <c r="B127" s="150" t="s">
        <v>701</v>
      </c>
      <c r="C127" s="117" t="s">
        <v>654</v>
      </c>
      <c r="D127" s="24" t="s">
        <v>540</v>
      </c>
      <c r="E127" s="188">
        <v>18</v>
      </c>
      <c r="F127" s="124"/>
      <c r="G127" s="127"/>
      <c r="H127" s="49">
        <f t="shared" si="31"/>
        <v>0</v>
      </c>
      <c r="I127" s="129"/>
      <c r="J127" s="129"/>
      <c r="K127" s="50">
        <f t="shared" si="25"/>
        <v>0</v>
      </c>
      <c r="L127" s="51">
        <f t="shared" si="30"/>
        <v>0</v>
      </c>
      <c r="M127" s="49">
        <f t="shared" si="26"/>
        <v>0</v>
      </c>
      <c r="N127" s="49">
        <f t="shared" si="27"/>
        <v>0</v>
      </c>
      <c r="O127" s="49">
        <f t="shared" si="28"/>
        <v>0</v>
      </c>
      <c r="P127" s="50">
        <f t="shared" si="29"/>
        <v>0</v>
      </c>
    </row>
    <row r="128" spans="1:16" x14ac:dyDescent="0.2">
      <c r="A128" s="38" t="s">
        <v>754</v>
      </c>
      <c r="B128" s="150" t="s">
        <v>701</v>
      </c>
      <c r="C128" s="191" t="s">
        <v>868</v>
      </c>
      <c r="D128" s="24" t="s">
        <v>540</v>
      </c>
      <c r="E128" s="188">
        <v>2</v>
      </c>
      <c r="F128" s="124"/>
      <c r="G128" s="127"/>
      <c r="H128" s="49">
        <f t="shared" si="31"/>
        <v>0</v>
      </c>
      <c r="I128" s="129"/>
      <c r="J128" s="129"/>
      <c r="K128" s="50">
        <f t="shared" si="25"/>
        <v>0</v>
      </c>
      <c r="L128" s="51">
        <f t="shared" ref="L128" si="42">ROUND(E128*F128,2)</f>
        <v>0</v>
      </c>
      <c r="M128" s="49">
        <f t="shared" ref="M128" si="43">ROUND(H128*E128,2)</f>
        <v>0</v>
      </c>
      <c r="N128" s="49">
        <f t="shared" ref="N128" si="44">ROUND(I128*E128,2)</f>
        <v>0</v>
      </c>
      <c r="O128" s="49">
        <f t="shared" ref="O128" si="45">ROUND(J128*E128,2)</f>
        <v>0</v>
      </c>
      <c r="P128" s="50">
        <f t="shared" ref="P128" si="46">SUM(M128:O128)</f>
        <v>0</v>
      </c>
    </row>
    <row r="129" spans="1:16" x14ac:dyDescent="0.2">
      <c r="A129" s="38" t="s">
        <v>755</v>
      </c>
      <c r="B129" s="150" t="s">
        <v>701</v>
      </c>
      <c r="C129" s="192" t="s">
        <v>869</v>
      </c>
      <c r="D129" s="24" t="s">
        <v>540</v>
      </c>
      <c r="E129" s="188">
        <v>2</v>
      </c>
      <c r="F129" s="124"/>
      <c r="G129" s="127"/>
      <c r="H129" s="49">
        <f t="shared" si="31"/>
        <v>0</v>
      </c>
      <c r="I129" s="129"/>
      <c r="J129" s="129"/>
      <c r="K129" s="50">
        <f t="shared" si="25"/>
        <v>0</v>
      </c>
      <c r="L129" s="51">
        <f t="shared" ref="L129" si="47">ROUND(E129*F129,2)</f>
        <v>0</v>
      </c>
      <c r="M129" s="49">
        <f t="shared" ref="M129" si="48">ROUND(H129*E129,2)</f>
        <v>0</v>
      </c>
      <c r="N129" s="49">
        <f t="shared" ref="N129" si="49">ROUND(I129*E129,2)</f>
        <v>0</v>
      </c>
      <c r="O129" s="49">
        <f t="shared" ref="O129" si="50">ROUND(J129*E129,2)</f>
        <v>0</v>
      </c>
      <c r="P129" s="50">
        <f t="shared" ref="P129" si="51">SUM(M129:O129)</f>
        <v>0</v>
      </c>
    </row>
    <row r="130" spans="1:16" x14ac:dyDescent="0.2">
      <c r="A130" s="38" t="s">
        <v>756</v>
      </c>
      <c r="B130" s="150" t="s">
        <v>701</v>
      </c>
      <c r="C130" s="118" t="s">
        <v>655</v>
      </c>
      <c r="D130" s="24" t="s">
        <v>538</v>
      </c>
      <c r="E130" s="74">
        <v>25</v>
      </c>
      <c r="F130" s="124"/>
      <c r="G130" s="124"/>
      <c r="H130" s="49">
        <f t="shared" si="31"/>
        <v>0</v>
      </c>
      <c r="I130" s="129"/>
      <c r="J130" s="129"/>
      <c r="K130" s="50">
        <f t="shared" si="25"/>
        <v>0</v>
      </c>
      <c r="L130" s="51">
        <f t="shared" si="30"/>
        <v>0</v>
      </c>
      <c r="M130" s="49">
        <f t="shared" si="26"/>
        <v>0</v>
      </c>
      <c r="N130" s="49">
        <f t="shared" si="27"/>
        <v>0</v>
      </c>
      <c r="O130" s="49">
        <f t="shared" si="28"/>
        <v>0</v>
      </c>
      <c r="P130" s="50">
        <f t="shared" si="29"/>
        <v>0</v>
      </c>
    </row>
    <row r="131" spans="1:16" ht="12" x14ac:dyDescent="0.2">
      <c r="A131" s="38" t="s">
        <v>757</v>
      </c>
      <c r="B131" s="150" t="s">
        <v>701</v>
      </c>
      <c r="C131" s="193" t="s">
        <v>870</v>
      </c>
      <c r="D131" s="24" t="s">
        <v>538</v>
      </c>
      <c r="E131" s="188">
        <v>2</v>
      </c>
      <c r="F131" s="124"/>
      <c r="G131" s="124"/>
      <c r="H131" s="49">
        <f t="shared" si="31"/>
        <v>0</v>
      </c>
      <c r="I131" s="129"/>
      <c r="J131" s="129"/>
      <c r="K131" s="50">
        <f t="shared" si="25"/>
        <v>0</v>
      </c>
      <c r="L131" s="51">
        <f t="shared" si="30"/>
        <v>0</v>
      </c>
      <c r="M131" s="49">
        <f t="shared" si="26"/>
        <v>0</v>
      </c>
      <c r="N131" s="49">
        <f t="shared" si="27"/>
        <v>0</v>
      </c>
      <c r="O131" s="49">
        <f t="shared" si="28"/>
        <v>0</v>
      </c>
      <c r="P131" s="50">
        <f t="shared" si="29"/>
        <v>0</v>
      </c>
    </row>
    <row r="132" spans="1:16" x14ac:dyDescent="0.2">
      <c r="A132" s="38" t="s">
        <v>758</v>
      </c>
      <c r="B132" s="150" t="s">
        <v>701</v>
      </c>
      <c r="C132" s="118" t="s">
        <v>656</v>
      </c>
      <c r="D132" s="24" t="s">
        <v>538</v>
      </c>
      <c r="E132" s="74">
        <v>20</v>
      </c>
      <c r="F132" s="124"/>
      <c r="G132" s="127"/>
      <c r="H132" s="49">
        <f t="shared" si="31"/>
        <v>0</v>
      </c>
      <c r="I132" s="129"/>
      <c r="J132" s="129"/>
      <c r="K132" s="50">
        <f t="shared" si="25"/>
        <v>0</v>
      </c>
      <c r="L132" s="51">
        <f t="shared" ref="L132:L146" si="52">ROUND(E132*F132,2)</f>
        <v>0</v>
      </c>
      <c r="M132" s="49">
        <f t="shared" si="26"/>
        <v>0</v>
      </c>
      <c r="N132" s="49">
        <f t="shared" si="27"/>
        <v>0</v>
      </c>
      <c r="O132" s="49">
        <f t="shared" si="28"/>
        <v>0</v>
      </c>
      <c r="P132" s="50">
        <f t="shared" si="29"/>
        <v>0</v>
      </c>
    </row>
    <row r="133" spans="1:16" x14ac:dyDescent="0.2">
      <c r="A133" s="38" t="s">
        <v>759</v>
      </c>
      <c r="B133" s="150" t="s">
        <v>701</v>
      </c>
      <c r="C133" s="122" t="s">
        <v>657</v>
      </c>
      <c r="D133" s="24" t="s">
        <v>538</v>
      </c>
      <c r="E133" s="74">
        <v>25</v>
      </c>
      <c r="F133" s="124"/>
      <c r="G133" s="127"/>
      <c r="H133" s="49">
        <f t="shared" si="31"/>
        <v>0</v>
      </c>
      <c r="I133" s="129"/>
      <c r="J133" s="129"/>
      <c r="K133" s="50">
        <f t="shared" si="25"/>
        <v>0</v>
      </c>
      <c r="L133" s="51">
        <f t="shared" si="52"/>
        <v>0</v>
      </c>
      <c r="M133" s="49">
        <f t="shared" si="26"/>
        <v>0</v>
      </c>
      <c r="N133" s="49">
        <f t="shared" si="27"/>
        <v>0</v>
      </c>
      <c r="O133" s="49">
        <f t="shared" si="28"/>
        <v>0</v>
      </c>
      <c r="P133" s="50">
        <f t="shared" si="29"/>
        <v>0</v>
      </c>
    </row>
    <row r="134" spans="1:16" x14ac:dyDescent="0.2">
      <c r="A134" s="38" t="s">
        <v>760</v>
      </c>
      <c r="B134" s="150" t="s">
        <v>701</v>
      </c>
      <c r="C134" s="122" t="s">
        <v>658</v>
      </c>
      <c r="D134" s="24" t="s">
        <v>538</v>
      </c>
      <c r="E134" s="74">
        <v>6</v>
      </c>
      <c r="F134" s="124"/>
      <c r="G134" s="127"/>
      <c r="H134" s="49">
        <f t="shared" si="31"/>
        <v>0</v>
      </c>
      <c r="I134" s="129"/>
      <c r="J134" s="129"/>
      <c r="K134" s="50">
        <f t="shared" si="25"/>
        <v>0</v>
      </c>
      <c r="L134" s="51">
        <f t="shared" si="52"/>
        <v>0</v>
      </c>
      <c r="M134" s="49">
        <f t="shared" si="26"/>
        <v>0</v>
      </c>
      <c r="N134" s="49">
        <f t="shared" si="27"/>
        <v>0</v>
      </c>
      <c r="O134" s="49">
        <f t="shared" si="28"/>
        <v>0</v>
      </c>
      <c r="P134" s="50">
        <f t="shared" si="29"/>
        <v>0</v>
      </c>
    </row>
    <row r="135" spans="1:16" x14ac:dyDescent="0.2">
      <c r="A135" s="38" t="s">
        <v>761</v>
      </c>
      <c r="B135" s="150" t="s">
        <v>701</v>
      </c>
      <c r="C135" s="118" t="s">
        <v>878</v>
      </c>
      <c r="D135" s="24"/>
      <c r="E135" s="74"/>
      <c r="F135" s="124"/>
      <c r="G135" s="124"/>
      <c r="H135" s="49">
        <f t="shared" si="31"/>
        <v>0</v>
      </c>
      <c r="I135" s="129"/>
      <c r="J135" s="129"/>
      <c r="K135" s="50">
        <f t="shared" si="25"/>
        <v>0</v>
      </c>
      <c r="L135" s="51">
        <f t="shared" si="52"/>
        <v>0</v>
      </c>
      <c r="M135" s="49">
        <f t="shared" si="26"/>
        <v>0</v>
      </c>
      <c r="N135" s="49">
        <f t="shared" si="27"/>
        <v>0</v>
      </c>
      <c r="O135" s="49">
        <f t="shared" si="28"/>
        <v>0</v>
      </c>
      <c r="P135" s="50">
        <f t="shared" si="29"/>
        <v>0</v>
      </c>
    </row>
    <row r="136" spans="1:16" x14ac:dyDescent="0.2">
      <c r="A136" s="38" t="s">
        <v>762</v>
      </c>
      <c r="B136" s="150" t="s">
        <v>701</v>
      </c>
      <c r="C136" s="118" t="s">
        <v>664</v>
      </c>
      <c r="D136" s="24" t="s">
        <v>538</v>
      </c>
      <c r="E136" s="74">
        <v>2</v>
      </c>
      <c r="F136" s="124"/>
      <c r="G136" s="124"/>
      <c r="H136" s="49">
        <f t="shared" si="31"/>
        <v>0</v>
      </c>
      <c r="I136" s="129"/>
      <c r="J136" s="129"/>
      <c r="K136" s="50">
        <f t="shared" si="25"/>
        <v>0</v>
      </c>
      <c r="L136" s="51">
        <f t="shared" si="52"/>
        <v>0</v>
      </c>
      <c r="M136" s="49">
        <f t="shared" si="26"/>
        <v>0</v>
      </c>
      <c r="N136" s="49">
        <f t="shared" si="27"/>
        <v>0</v>
      </c>
      <c r="O136" s="49">
        <f t="shared" si="28"/>
        <v>0</v>
      </c>
      <c r="P136" s="50">
        <f t="shared" si="29"/>
        <v>0</v>
      </c>
    </row>
    <row r="137" spans="1:16" x14ac:dyDescent="0.2">
      <c r="A137" s="38" t="s">
        <v>763</v>
      </c>
      <c r="B137" s="150" t="s">
        <v>701</v>
      </c>
      <c r="C137" s="118" t="s">
        <v>665</v>
      </c>
      <c r="D137" s="24" t="s">
        <v>538</v>
      </c>
      <c r="E137" s="74">
        <v>36</v>
      </c>
      <c r="F137" s="124"/>
      <c r="G137" s="124"/>
      <c r="H137" s="49">
        <f t="shared" si="31"/>
        <v>0</v>
      </c>
      <c r="I137" s="129"/>
      <c r="J137" s="129"/>
      <c r="K137" s="50">
        <f t="shared" si="25"/>
        <v>0</v>
      </c>
      <c r="L137" s="51">
        <f t="shared" si="52"/>
        <v>0</v>
      </c>
      <c r="M137" s="49">
        <f t="shared" si="26"/>
        <v>0</v>
      </c>
      <c r="N137" s="49">
        <f t="shared" si="27"/>
        <v>0</v>
      </c>
      <c r="O137" s="49">
        <f t="shared" si="28"/>
        <v>0</v>
      </c>
      <c r="P137" s="50">
        <f t="shared" si="29"/>
        <v>0</v>
      </c>
    </row>
    <row r="138" spans="1:16" x14ac:dyDescent="0.2">
      <c r="A138" s="38" t="s">
        <v>764</v>
      </c>
      <c r="B138" s="150" t="s">
        <v>701</v>
      </c>
      <c r="C138" s="118" t="s">
        <v>666</v>
      </c>
      <c r="D138" s="24" t="s">
        <v>538</v>
      </c>
      <c r="E138" s="74">
        <v>22</v>
      </c>
      <c r="F138" s="124"/>
      <c r="G138" s="124"/>
      <c r="H138" s="49">
        <f t="shared" si="31"/>
        <v>0</v>
      </c>
      <c r="I138" s="129"/>
      <c r="J138" s="129"/>
      <c r="K138" s="50">
        <f t="shared" si="25"/>
        <v>0</v>
      </c>
      <c r="L138" s="51">
        <f t="shared" si="52"/>
        <v>0</v>
      </c>
      <c r="M138" s="49">
        <f t="shared" si="26"/>
        <v>0</v>
      </c>
      <c r="N138" s="49">
        <f t="shared" si="27"/>
        <v>0</v>
      </c>
      <c r="O138" s="49">
        <f t="shared" si="28"/>
        <v>0</v>
      </c>
      <c r="P138" s="50">
        <f t="shared" si="29"/>
        <v>0</v>
      </c>
    </row>
    <row r="139" spans="1:16" x14ac:dyDescent="0.2">
      <c r="A139" s="38" t="s">
        <v>765</v>
      </c>
      <c r="B139" s="150" t="s">
        <v>701</v>
      </c>
      <c r="C139" s="118" t="s">
        <v>667</v>
      </c>
      <c r="D139" s="24" t="s">
        <v>538</v>
      </c>
      <c r="E139" s="74">
        <v>60</v>
      </c>
      <c r="F139" s="124"/>
      <c r="G139" s="124"/>
      <c r="H139" s="49">
        <f t="shared" si="31"/>
        <v>0</v>
      </c>
      <c r="I139" s="129"/>
      <c r="J139" s="129"/>
      <c r="K139" s="50">
        <f t="shared" si="25"/>
        <v>0</v>
      </c>
      <c r="L139" s="51">
        <f t="shared" si="52"/>
        <v>0</v>
      </c>
      <c r="M139" s="49">
        <f t="shared" si="26"/>
        <v>0</v>
      </c>
      <c r="N139" s="49">
        <f t="shared" si="27"/>
        <v>0</v>
      </c>
      <c r="O139" s="49">
        <f t="shared" si="28"/>
        <v>0</v>
      </c>
      <c r="P139" s="50">
        <f t="shared" si="29"/>
        <v>0</v>
      </c>
    </row>
    <row r="140" spans="1:16" x14ac:dyDescent="0.2">
      <c r="A140" s="38" t="s">
        <v>766</v>
      </c>
      <c r="B140" s="150" t="s">
        <v>701</v>
      </c>
      <c r="C140" s="118" t="s">
        <v>668</v>
      </c>
      <c r="D140" s="24" t="s">
        <v>538</v>
      </c>
      <c r="E140" s="74">
        <v>85</v>
      </c>
      <c r="F140" s="124"/>
      <c r="G140" s="124"/>
      <c r="H140" s="49">
        <f t="shared" si="31"/>
        <v>0</v>
      </c>
      <c r="I140" s="129"/>
      <c r="J140" s="129"/>
      <c r="K140" s="50">
        <f t="shared" si="25"/>
        <v>0</v>
      </c>
      <c r="L140" s="51">
        <f t="shared" si="52"/>
        <v>0</v>
      </c>
      <c r="M140" s="49">
        <f t="shared" si="26"/>
        <v>0</v>
      </c>
      <c r="N140" s="49">
        <f t="shared" si="27"/>
        <v>0</v>
      </c>
      <c r="O140" s="49">
        <f t="shared" si="28"/>
        <v>0</v>
      </c>
      <c r="P140" s="50">
        <f t="shared" si="29"/>
        <v>0</v>
      </c>
    </row>
    <row r="141" spans="1:16" x14ac:dyDescent="0.2">
      <c r="A141" s="38" t="s">
        <v>767</v>
      </c>
      <c r="B141" s="150" t="s">
        <v>701</v>
      </c>
      <c r="C141" s="118" t="s">
        <v>663</v>
      </c>
      <c r="D141" s="24" t="s">
        <v>538</v>
      </c>
      <c r="E141" s="74">
        <v>200</v>
      </c>
      <c r="F141" s="124"/>
      <c r="G141" s="124"/>
      <c r="H141" s="49">
        <f t="shared" si="31"/>
        <v>0</v>
      </c>
      <c r="I141" s="129"/>
      <c r="J141" s="129"/>
      <c r="K141" s="50">
        <f t="shared" si="25"/>
        <v>0</v>
      </c>
      <c r="L141" s="51">
        <f t="shared" si="52"/>
        <v>0</v>
      </c>
      <c r="M141" s="49">
        <f t="shared" si="26"/>
        <v>0</v>
      </c>
      <c r="N141" s="49">
        <f t="shared" si="27"/>
        <v>0</v>
      </c>
      <c r="O141" s="49">
        <f t="shared" si="28"/>
        <v>0</v>
      </c>
      <c r="P141" s="50">
        <f t="shared" si="29"/>
        <v>0</v>
      </c>
    </row>
    <row r="142" spans="1:16" ht="22.5" x14ac:dyDescent="0.2">
      <c r="A142" s="38" t="s">
        <v>873</v>
      </c>
      <c r="B142" s="150" t="s">
        <v>701</v>
      </c>
      <c r="C142" s="119" t="s">
        <v>659</v>
      </c>
      <c r="D142" s="24" t="s">
        <v>538</v>
      </c>
      <c r="E142" s="74">
        <v>30</v>
      </c>
      <c r="F142" s="125"/>
      <c r="G142" s="127"/>
      <c r="H142" s="49">
        <f t="shared" si="31"/>
        <v>0</v>
      </c>
      <c r="I142" s="129"/>
      <c r="J142" s="129"/>
      <c r="K142" s="50">
        <f t="shared" si="25"/>
        <v>0</v>
      </c>
      <c r="L142" s="51">
        <f t="shared" si="52"/>
        <v>0</v>
      </c>
      <c r="M142" s="49">
        <f t="shared" si="26"/>
        <v>0</v>
      </c>
      <c r="N142" s="49">
        <f t="shared" si="27"/>
        <v>0</v>
      </c>
      <c r="O142" s="49">
        <f t="shared" si="28"/>
        <v>0</v>
      </c>
      <c r="P142" s="50">
        <f t="shared" si="29"/>
        <v>0</v>
      </c>
    </row>
    <row r="143" spans="1:16" ht="33.75" x14ac:dyDescent="0.2">
      <c r="A143" s="38" t="s">
        <v>874</v>
      </c>
      <c r="B143" s="150" t="s">
        <v>701</v>
      </c>
      <c r="C143" s="119" t="s">
        <v>660</v>
      </c>
      <c r="D143" s="24" t="s">
        <v>539</v>
      </c>
      <c r="E143" s="74">
        <v>60</v>
      </c>
      <c r="F143" s="125"/>
      <c r="G143" s="127"/>
      <c r="H143" s="49">
        <f t="shared" si="31"/>
        <v>0</v>
      </c>
      <c r="I143" s="129"/>
      <c r="J143" s="129"/>
      <c r="K143" s="50">
        <f t="shared" si="25"/>
        <v>0</v>
      </c>
      <c r="L143" s="51">
        <f t="shared" si="52"/>
        <v>0</v>
      </c>
      <c r="M143" s="49">
        <f t="shared" si="26"/>
        <v>0</v>
      </c>
      <c r="N143" s="49">
        <f t="shared" si="27"/>
        <v>0</v>
      </c>
      <c r="O143" s="49">
        <f t="shared" si="28"/>
        <v>0</v>
      </c>
      <c r="P143" s="50">
        <f t="shared" si="29"/>
        <v>0</v>
      </c>
    </row>
    <row r="144" spans="1:16" ht="22.5" x14ac:dyDescent="0.2">
      <c r="A144" s="38" t="s">
        <v>875</v>
      </c>
      <c r="B144" s="150" t="s">
        <v>701</v>
      </c>
      <c r="C144" s="119" t="s">
        <v>632</v>
      </c>
      <c r="D144" s="24" t="s">
        <v>538</v>
      </c>
      <c r="E144" s="74">
        <v>2</v>
      </c>
      <c r="F144" s="125"/>
      <c r="G144" s="127"/>
      <c r="H144" s="49">
        <f t="shared" si="31"/>
        <v>0</v>
      </c>
      <c r="I144" s="129"/>
      <c r="J144" s="129"/>
      <c r="K144" s="50">
        <f t="shared" si="25"/>
        <v>0</v>
      </c>
      <c r="L144" s="51">
        <f t="shared" si="52"/>
        <v>0</v>
      </c>
      <c r="M144" s="49">
        <f t="shared" si="26"/>
        <v>0</v>
      </c>
      <c r="N144" s="49">
        <f t="shared" si="27"/>
        <v>0</v>
      </c>
      <c r="O144" s="49">
        <f t="shared" si="28"/>
        <v>0</v>
      </c>
      <c r="P144" s="50">
        <f t="shared" si="29"/>
        <v>0</v>
      </c>
    </row>
    <row r="145" spans="1:16" ht="22.5" x14ac:dyDescent="0.2">
      <c r="A145" s="38" t="s">
        <v>876</v>
      </c>
      <c r="B145" s="150" t="s">
        <v>701</v>
      </c>
      <c r="C145" s="119" t="s">
        <v>661</v>
      </c>
      <c r="D145" s="24" t="s">
        <v>538</v>
      </c>
      <c r="E145" s="74">
        <v>1</v>
      </c>
      <c r="F145" s="125"/>
      <c r="G145" s="127"/>
      <c r="H145" s="49">
        <f t="shared" si="31"/>
        <v>0</v>
      </c>
      <c r="I145" s="129"/>
      <c r="J145" s="129"/>
      <c r="K145" s="50">
        <f t="shared" si="25"/>
        <v>0</v>
      </c>
      <c r="L145" s="51">
        <f t="shared" si="52"/>
        <v>0</v>
      </c>
      <c r="M145" s="49">
        <f t="shared" si="26"/>
        <v>0</v>
      </c>
      <c r="N145" s="49">
        <f t="shared" si="27"/>
        <v>0</v>
      </c>
      <c r="O145" s="49">
        <f t="shared" si="28"/>
        <v>0</v>
      </c>
      <c r="P145" s="50">
        <f t="shared" si="29"/>
        <v>0</v>
      </c>
    </row>
    <row r="146" spans="1:16" ht="12" thickBot="1" x14ac:dyDescent="0.25">
      <c r="A146" s="38" t="s">
        <v>877</v>
      </c>
      <c r="B146" s="150" t="s">
        <v>701</v>
      </c>
      <c r="C146" s="117" t="s">
        <v>662</v>
      </c>
      <c r="D146" s="24" t="s">
        <v>539</v>
      </c>
      <c r="E146" s="74">
        <v>150</v>
      </c>
      <c r="F146" s="124"/>
      <c r="G146" s="127"/>
      <c r="H146" s="49">
        <f t="shared" si="31"/>
        <v>0</v>
      </c>
      <c r="I146" s="129"/>
      <c r="J146" s="129"/>
      <c r="K146" s="50">
        <f t="shared" si="25"/>
        <v>0</v>
      </c>
      <c r="L146" s="51">
        <f t="shared" si="52"/>
        <v>0</v>
      </c>
      <c r="M146" s="49">
        <f t="shared" si="26"/>
        <v>0</v>
      </c>
      <c r="N146" s="49">
        <f t="shared" si="27"/>
        <v>0</v>
      </c>
      <c r="O146" s="49">
        <f t="shared" si="28"/>
        <v>0</v>
      </c>
      <c r="P146" s="50">
        <f t="shared" si="29"/>
        <v>0</v>
      </c>
    </row>
    <row r="147" spans="1:16" ht="12" thickBot="1" x14ac:dyDescent="0.25">
      <c r="A147" s="283" t="s">
        <v>702</v>
      </c>
      <c r="B147" s="284"/>
      <c r="C147" s="284"/>
      <c r="D147" s="284"/>
      <c r="E147" s="284"/>
      <c r="F147" s="284"/>
      <c r="G147" s="284"/>
      <c r="H147" s="284"/>
      <c r="I147" s="284"/>
      <c r="J147" s="284"/>
      <c r="K147" s="285"/>
      <c r="L147" s="76">
        <f>SUM(L15:L146)</f>
        <v>0</v>
      </c>
      <c r="M147" s="77">
        <f>SUM(M15:M146)</f>
        <v>0</v>
      </c>
      <c r="N147" s="77">
        <f>SUM(N15:N146)</f>
        <v>0</v>
      </c>
      <c r="O147" s="77">
        <f>SUM(O15:O146)</f>
        <v>0</v>
      </c>
      <c r="P147" s="78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82" t="str">
        <f>'Kops a'!C39:H39</f>
        <v>Vasilijs Ivanovs</v>
      </c>
      <c r="D150" s="282"/>
      <c r="E150" s="282"/>
      <c r="F150" s="282"/>
      <c r="G150" s="282"/>
      <c r="H150" s="282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15" t="s">
        <v>15</v>
      </c>
      <c r="D151" s="215"/>
      <c r="E151" s="215"/>
      <c r="F151" s="215"/>
      <c r="G151" s="215"/>
      <c r="H151" s="215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6" t="str">
        <f>'Kops a'!A42</f>
        <v>Tāme sastādīta 2024. gada 26. augusta</v>
      </c>
      <c r="B153" s="52"/>
      <c r="C153" s="52"/>
      <c r="D153" s="5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37</v>
      </c>
      <c r="B155" s="17"/>
      <c r="C155" s="282" t="str">
        <f>'Kops a'!C44:H44</f>
        <v>Vasilijs Ivanovs</v>
      </c>
      <c r="D155" s="282"/>
      <c r="E155" s="282"/>
      <c r="F155" s="282"/>
      <c r="G155" s="282"/>
      <c r="H155" s="282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15" t="s">
        <v>15</v>
      </c>
      <c r="D156" s="215"/>
      <c r="E156" s="215"/>
      <c r="F156" s="215"/>
      <c r="G156" s="215"/>
      <c r="H156" s="215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6" t="s">
        <v>54</v>
      </c>
      <c r="B158" s="52"/>
      <c r="C158" s="100" t="str">
        <f>'Kops a'!C47</f>
        <v>4-01907</v>
      </c>
      <c r="D158" s="52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C146">
    <cfRule type="cellIs" dxfId="69" priority="5" operator="equal">
      <formula>0</formula>
    </cfRule>
  </conditionalFormatting>
  <conditionalFormatting sqref="A9:F9">
    <cfRule type="containsText" dxfId="68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67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66" priority="16" operator="equal">
      <formula>0</formula>
    </cfRule>
  </conditionalFormatting>
  <conditionalFormatting sqref="C150:H150">
    <cfRule type="cellIs" dxfId="65" priority="17" operator="equal">
      <formula>0</formula>
    </cfRule>
  </conditionalFormatting>
  <conditionalFormatting sqref="C155:H155">
    <cfRule type="cellIs" dxfId="64" priority="18" operator="equal">
      <formula>0</formula>
    </cfRule>
  </conditionalFormatting>
  <conditionalFormatting sqref="C2:I2">
    <cfRule type="cellIs" dxfId="63" priority="14" operator="equal">
      <formula>0</formula>
    </cfRule>
  </conditionalFormatting>
  <conditionalFormatting sqref="C4:I4">
    <cfRule type="cellIs" dxfId="62" priority="28" operator="equal">
      <formula>0</formula>
    </cfRule>
  </conditionalFormatting>
  <conditionalFormatting sqref="D1">
    <cfRule type="cellIs" dxfId="61" priority="15" operator="equal">
      <formula>0</formula>
    </cfRule>
  </conditionalFormatting>
  <conditionalFormatting sqref="D15:D28">
    <cfRule type="cellIs" dxfId="60" priority="13" operator="equal">
      <formula>0</formula>
    </cfRule>
  </conditionalFormatting>
  <conditionalFormatting sqref="D5:L8">
    <cfRule type="cellIs" dxfId="59" priority="25" operator="equal">
      <formula>0</formula>
    </cfRule>
  </conditionalFormatting>
  <conditionalFormatting sqref="F15:G146 E16:E28 D29:G146">
    <cfRule type="cellIs" dxfId="58" priority="40" operator="equal">
      <formula>0</formula>
    </cfRule>
  </conditionalFormatting>
  <conditionalFormatting sqref="H15:H146 K15:P146 L147:P147">
    <cfRule type="cellIs" dxfId="57" priority="29" operator="equal">
      <formula>0</formula>
    </cfRule>
  </conditionalFormatting>
  <conditionalFormatting sqref="I15:J15">
    <cfRule type="cellIs" dxfId="56" priority="2" stopIfTrue="1" operator="equal">
      <formula>0</formula>
    </cfRule>
  </conditionalFormatting>
  <conditionalFormatting sqref="I16:J16">
    <cfRule type="cellIs" dxfId="55" priority="4" stopIfTrue="1" operator="equal">
      <formula>0</formula>
    </cfRule>
  </conditionalFormatting>
  <conditionalFormatting sqref="I16:J146">
    <cfRule type="cellIs" dxfId="54" priority="1" stopIfTrue="1" operator="equal">
      <formula>0</formula>
    </cfRule>
  </conditionalFormatting>
  <conditionalFormatting sqref="N9:O9">
    <cfRule type="cellIs" dxfId="53" priority="39" operator="equal">
      <formula>0</formula>
    </cfRule>
  </conditionalFormatting>
  <conditionalFormatting sqref="O10:P10">
    <cfRule type="cellIs" dxfId="52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63"/>
  <sheetViews>
    <sheetView topLeftCell="A11" workbookViewId="0">
      <selection activeCell="W38" sqref="W3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2" width="7.7109375" style="1" customWidth="1"/>
    <col min="13" max="13" width="9" style="1" customWidth="1"/>
    <col min="14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245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670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900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P51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A57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66">
        <v>3</v>
      </c>
      <c r="D14" s="166">
        <v>4</v>
      </c>
      <c r="E14" s="167">
        <v>5</v>
      </c>
      <c r="F14" s="167">
        <v>6</v>
      </c>
      <c r="G14" s="167">
        <v>7</v>
      </c>
      <c r="H14" s="167">
        <v>8</v>
      </c>
      <c r="I14" s="167">
        <v>9</v>
      </c>
      <c r="J14" s="167">
        <v>10</v>
      </c>
      <c r="K14" s="167">
        <v>11</v>
      </c>
      <c r="L14" s="167">
        <v>12</v>
      </c>
      <c r="M14" s="167">
        <v>13</v>
      </c>
      <c r="N14" s="167">
        <v>14</v>
      </c>
      <c r="O14" s="167">
        <v>15</v>
      </c>
      <c r="P14" s="167">
        <v>16</v>
      </c>
    </row>
    <row r="15" spans="1:16" x14ac:dyDescent="0.2">
      <c r="A15" s="68" t="s">
        <v>479</v>
      </c>
      <c r="B15" s="69"/>
      <c r="C15" s="168" t="s">
        <v>699</v>
      </c>
    </row>
    <row r="16" spans="1:16" x14ac:dyDescent="0.2">
      <c r="A16" s="68" t="s">
        <v>57</v>
      </c>
      <c r="B16" s="150" t="s">
        <v>701</v>
      </c>
      <c r="C16" s="130" t="s">
        <v>671</v>
      </c>
      <c r="D16" s="137" t="s">
        <v>696</v>
      </c>
      <c r="E16" s="138">
        <v>14</v>
      </c>
      <c r="F16" s="138"/>
      <c r="G16" s="145"/>
      <c r="H16" s="49">
        <f t="shared" ref="H16:H19" si="0">ROUND(F16*G16,2)</f>
        <v>0</v>
      </c>
      <c r="I16" s="147"/>
      <c r="J16" s="147"/>
      <c r="K16" s="73">
        <f>SUM(H16:J16)</f>
        <v>0</v>
      </c>
      <c r="L16" s="75">
        <f>ROUND(E16*F16,2)</f>
        <v>0</v>
      </c>
      <c r="M16" s="72">
        <f>ROUND(H16*E16,2)</f>
        <v>0</v>
      </c>
      <c r="N16" s="72">
        <f>ROUND(I16*E16,2)</f>
        <v>0</v>
      </c>
      <c r="O16" s="72">
        <f>ROUND(J16*E16,2)</f>
        <v>0</v>
      </c>
      <c r="P16" s="73">
        <f>SUM(M16:O16)</f>
        <v>0</v>
      </c>
    </row>
    <row r="17" spans="1:16" x14ac:dyDescent="0.2">
      <c r="A17" s="38" t="s">
        <v>109</v>
      </c>
      <c r="B17" s="150" t="s">
        <v>701</v>
      </c>
      <c r="C17" s="130" t="s">
        <v>672</v>
      </c>
      <c r="D17" s="139" t="s">
        <v>697</v>
      </c>
      <c r="E17" s="138">
        <v>112</v>
      </c>
      <c r="F17" s="138"/>
      <c r="G17" s="145"/>
      <c r="H17" s="49">
        <f t="shared" si="0"/>
        <v>0</v>
      </c>
      <c r="I17" s="147"/>
      <c r="J17" s="147"/>
      <c r="K17" s="50">
        <f t="shared" ref="K17:K50" si="1">SUM(H17:J17)</f>
        <v>0</v>
      </c>
      <c r="L17" s="51">
        <f t="shared" ref="L17:L49" si="2">ROUND(E17*F17,2)</f>
        <v>0</v>
      </c>
      <c r="M17" s="49">
        <f t="shared" ref="M17:M49" si="3">ROUND(H17*E17,2)</f>
        <v>0</v>
      </c>
      <c r="N17" s="49">
        <f t="shared" ref="N17:N49" si="4">ROUND(I17*E17,2)</f>
        <v>0</v>
      </c>
      <c r="O17" s="49">
        <f t="shared" ref="O17:O49" si="5">ROUND(J17*E17,2)</f>
        <v>0</v>
      </c>
      <c r="P17" s="50">
        <f t="shared" ref="P17:P50" si="6">SUM(M17:O17)</f>
        <v>0</v>
      </c>
    </row>
    <row r="18" spans="1:16" x14ac:dyDescent="0.2">
      <c r="A18" s="38" t="s">
        <v>111</v>
      </c>
      <c r="B18" s="150" t="s">
        <v>701</v>
      </c>
      <c r="C18" s="130" t="s">
        <v>673</v>
      </c>
      <c r="D18" s="139" t="s">
        <v>697</v>
      </c>
      <c r="E18" s="138">
        <v>28</v>
      </c>
      <c r="F18" s="138"/>
      <c r="G18" s="145"/>
      <c r="H18" s="49">
        <f t="shared" si="0"/>
        <v>0</v>
      </c>
      <c r="I18" s="147"/>
      <c r="J18" s="147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150" t="s">
        <v>701</v>
      </c>
      <c r="C19" s="131" t="s">
        <v>674</v>
      </c>
      <c r="D19" s="138" t="s">
        <v>697</v>
      </c>
      <c r="E19" s="138">
        <v>14</v>
      </c>
      <c r="F19" s="138"/>
      <c r="G19" s="145"/>
      <c r="H19" s="49">
        <f t="shared" si="0"/>
        <v>0</v>
      </c>
      <c r="I19" s="147"/>
      <c r="J19" s="147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30.75" customHeight="1" x14ac:dyDescent="0.2">
      <c r="A20" s="38">
        <v>2</v>
      </c>
      <c r="B20" s="39"/>
      <c r="C20" s="136" t="s">
        <v>694</v>
      </c>
      <c r="D20" s="137" t="s">
        <v>696</v>
      </c>
      <c r="E20" s="138">
        <v>6</v>
      </c>
      <c r="F20" s="138"/>
      <c r="G20" s="146"/>
      <c r="H20" s="49">
        <f t="shared" ref="H20:H50" si="7">ROUND(F20*G20,2)</f>
        <v>0</v>
      </c>
      <c r="I20" s="148"/>
      <c r="J20" s="14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61</v>
      </c>
      <c r="B21" s="150" t="s">
        <v>701</v>
      </c>
      <c r="C21" s="130" t="s">
        <v>671</v>
      </c>
      <c r="D21" s="137" t="s">
        <v>696</v>
      </c>
      <c r="E21" s="138">
        <v>6</v>
      </c>
      <c r="F21" s="138"/>
      <c r="G21" s="145"/>
      <c r="H21" s="49">
        <f t="shared" si="7"/>
        <v>0</v>
      </c>
      <c r="I21" s="147"/>
      <c r="J21" s="147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63</v>
      </c>
      <c r="B22" s="150" t="s">
        <v>701</v>
      </c>
      <c r="C22" s="130" t="s">
        <v>672</v>
      </c>
      <c r="D22" s="139" t="s">
        <v>697</v>
      </c>
      <c r="E22" s="138">
        <v>54</v>
      </c>
      <c r="F22" s="138"/>
      <c r="G22" s="145"/>
      <c r="H22" s="49">
        <f t="shared" si="7"/>
        <v>0</v>
      </c>
      <c r="I22" s="147"/>
      <c r="J22" s="147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66</v>
      </c>
      <c r="B23" s="150" t="s">
        <v>701</v>
      </c>
      <c r="C23" s="130" t="s">
        <v>673</v>
      </c>
      <c r="D23" s="139" t="s">
        <v>697</v>
      </c>
      <c r="E23" s="138">
        <v>12</v>
      </c>
      <c r="F23" s="138"/>
      <c r="G23" s="145"/>
      <c r="H23" s="49">
        <f t="shared" si="7"/>
        <v>0</v>
      </c>
      <c r="I23" s="147"/>
      <c r="J23" s="147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69</v>
      </c>
      <c r="B24" s="150" t="s">
        <v>701</v>
      </c>
      <c r="C24" s="131" t="s">
        <v>674</v>
      </c>
      <c r="D24" s="138" t="s">
        <v>697</v>
      </c>
      <c r="E24" s="138">
        <v>6</v>
      </c>
      <c r="F24" s="138"/>
      <c r="G24" s="145"/>
      <c r="H24" s="49">
        <f t="shared" si="7"/>
        <v>0</v>
      </c>
      <c r="I24" s="147"/>
      <c r="J24" s="147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12.75" x14ac:dyDescent="0.2">
      <c r="A25" s="38">
        <v>3</v>
      </c>
      <c r="B25" s="39"/>
      <c r="C25" s="132" t="s">
        <v>695</v>
      </c>
      <c r="D25" s="137" t="s">
        <v>696</v>
      </c>
      <c r="E25" s="140">
        <v>1</v>
      </c>
      <c r="F25" s="138"/>
      <c r="G25" s="145"/>
      <c r="H25" s="49">
        <f t="shared" si="7"/>
        <v>0</v>
      </c>
      <c r="I25" s="148"/>
      <c r="J25" s="148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236</v>
      </c>
      <c r="B26" s="150" t="s">
        <v>701</v>
      </c>
      <c r="C26" s="130" t="s">
        <v>675</v>
      </c>
      <c r="D26" s="137" t="s">
        <v>696</v>
      </c>
      <c r="E26" s="138">
        <v>1</v>
      </c>
      <c r="F26" s="138"/>
      <c r="G26" s="145"/>
      <c r="H26" s="49">
        <f t="shared" si="7"/>
        <v>0</v>
      </c>
      <c r="I26" s="147"/>
      <c r="J26" s="147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242</v>
      </c>
      <c r="B27" s="150" t="s">
        <v>701</v>
      </c>
      <c r="C27" s="130" t="s">
        <v>672</v>
      </c>
      <c r="D27" s="139" t="s">
        <v>697</v>
      </c>
      <c r="E27" s="138">
        <v>3</v>
      </c>
      <c r="F27" s="138"/>
      <c r="G27" s="145"/>
      <c r="H27" s="49">
        <f t="shared" si="7"/>
        <v>0</v>
      </c>
      <c r="I27" s="147"/>
      <c r="J27" s="147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x14ac:dyDescent="0.2">
      <c r="A28" s="38" t="s">
        <v>567</v>
      </c>
      <c r="B28" s="150" t="s">
        <v>701</v>
      </c>
      <c r="C28" s="133" t="s">
        <v>676</v>
      </c>
      <c r="D28" s="141"/>
      <c r="E28" s="142"/>
      <c r="F28" s="142"/>
      <c r="G28" s="146"/>
      <c r="H28" s="49">
        <f t="shared" si="7"/>
        <v>0</v>
      </c>
      <c r="I28" s="148"/>
      <c r="J28" s="148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250</v>
      </c>
      <c r="B29" s="150" t="s">
        <v>701</v>
      </c>
      <c r="C29" s="130" t="s">
        <v>677</v>
      </c>
      <c r="D29" s="143" t="s">
        <v>697</v>
      </c>
      <c r="E29" s="138">
        <v>60</v>
      </c>
      <c r="F29" s="138"/>
      <c r="G29" s="145"/>
      <c r="H29" s="49">
        <f t="shared" si="7"/>
        <v>0</v>
      </c>
      <c r="I29" s="147"/>
      <c r="J29" s="147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251</v>
      </c>
      <c r="B30" s="150" t="s">
        <v>701</v>
      </c>
      <c r="C30" s="130" t="s">
        <v>678</v>
      </c>
      <c r="D30" s="143" t="s">
        <v>697</v>
      </c>
      <c r="E30" s="138">
        <v>248</v>
      </c>
      <c r="F30" s="138"/>
      <c r="G30" s="145"/>
      <c r="H30" s="49">
        <f t="shared" si="7"/>
        <v>0</v>
      </c>
      <c r="I30" s="147"/>
      <c r="J30" s="147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266</v>
      </c>
      <c r="B31" s="150" t="s">
        <v>701</v>
      </c>
      <c r="C31" s="134" t="s">
        <v>679</v>
      </c>
      <c r="D31" s="143" t="s">
        <v>697</v>
      </c>
      <c r="E31" s="138">
        <v>37</v>
      </c>
      <c r="F31" s="138"/>
      <c r="G31" s="145"/>
      <c r="H31" s="49">
        <f t="shared" si="7"/>
        <v>0</v>
      </c>
      <c r="I31" s="147"/>
      <c r="J31" s="147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267</v>
      </c>
      <c r="B32" s="150" t="s">
        <v>701</v>
      </c>
      <c r="C32" s="131" t="s">
        <v>680</v>
      </c>
      <c r="D32" s="143" t="s">
        <v>697</v>
      </c>
      <c r="E32" s="138">
        <v>2</v>
      </c>
      <c r="F32" s="138"/>
      <c r="G32" s="145"/>
      <c r="H32" s="49">
        <f t="shared" si="7"/>
        <v>0</v>
      </c>
      <c r="I32" s="148"/>
      <c r="J32" s="147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268</v>
      </c>
      <c r="B33" s="150" t="s">
        <v>701</v>
      </c>
      <c r="C33" s="131" t="s">
        <v>681</v>
      </c>
      <c r="D33" s="143" t="s">
        <v>697</v>
      </c>
      <c r="E33" s="138">
        <v>18</v>
      </c>
      <c r="F33" s="138"/>
      <c r="G33" s="145"/>
      <c r="H33" s="49">
        <f t="shared" si="7"/>
        <v>0</v>
      </c>
      <c r="I33" s="148"/>
      <c r="J33" s="147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269</v>
      </c>
      <c r="B34" s="150" t="s">
        <v>701</v>
      </c>
      <c r="C34" s="131" t="s">
        <v>682</v>
      </c>
      <c r="D34" s="143" t="s">
        <v>697</v>
      </c>
      <c r="E34" s="138">
        <v>20</v>
      </c>
      <c r="F34" s="138"/>
      <c r="G34" s="145"/>
      <c r="H34" s="49">
        <f t="shared" si="7"/>
        <v>0</v>
      </c>
      <c r="I34" s="148"/>
      <c r="J34" s="147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270</v>
      </c>
      <c r="B35" s="150" t="s">
        <v>701</v>
      </c>
      <c r="C35" s="131" t="s">
        <v>683</v>
      </c>
      <c r="D35" s="143" t="s">
        <v>697</v>
      </c>
      <c r="E35" s="138">
        <v>20</v>
      </c>
      <c r="F35" s="138"/>
      <c r="G35" s="145"/>
      <c r="H35" s="49">
        <f t="shared" si="7"/>
        <v>0</v>
      </c>
      <c r="I35" s="148"/>
      <c r="J35" s="147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271</v>
      </c>
      <c r="B36" s="150" t="s">
        <v>701</v>
      </c>
      <c r="C36" s="131" t="s">
        <v>684</v>
      </c>
      <c r="D36" s="143" t="s">
        <v>697</v>
      </c>
      <c r="E36" s="144">
        <v>150</v>
      </c>
      <c r="F36" s="138"/>
      <c r="G36" s="145"/>
      <c r="H36" s="49">
        <f t="shared" si="7"/>
        <v>0</v>
      </c>
      <c r="I36" s="148"/>
      <c r="J36" s="147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12.75" x14ac:dyDescent="0.2">
      <c r="A37" s="38">
        <v>5</v>
      </c>
      <c r="B37" s="39"/>
      <c r="C37" s="133" t="s">
        <v>685</v>
      </c>
      <c r="D37" s="141"/>
      <c r="E37" s="142"/>
      <c r="F37" s="142"/>
      <c r="G37" s="146"/>
      <c r="H37" s="49">
        <f t="shared" si="7"/>
        <v>0</v>
      </c>
      <c r="I37" s="148"/>
      <c r="J37" s="148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ht="31.5" customHeight="1" x14ac:dyDescent="0.2">
      <c r="A38" s="38" t="s">
        <v>279</v>
      </c>
      <c r="B38" s="150" t="s">
        <v>701</v>
      </c>
      <c r="C38" s="131" t="s">
        <v>703</v>
      </c>
      <c r="D38" s="138" t="s">
        <v>696</v>
      </c>
      <c r="E38" s="138">
        <v>19</v>
      </c>
      <c r="F38" s="138"/>
      <c r="G38" s="145"/>
      <c r="H38" s="49">
        <f t="shared" si="7"/>
        <v>0</v>
      </c>
      <c r="I38" s="147"/>
      <c r="J38" s="147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282</v>
      </c>
      <c r="B39" s="150" t="s">
        <v>701</v>
      </c>
      <c r="C39" s="131" t="s">
        <v>704</v>
      </c>
      <c r="D39" s="138" t="s">
        <v>696</v>
      </c>
      <c r="E39" s="138">
        <v>62</v>
      </c>
      <c r="F39" s="138"/>
      <c r="G39" s="145"/>
      <c r="H39" s="49">
        <f t="shared" si="7"/>
        <v>0</v>
      </c>
      <c r="I39" s="147"/>
      <c r="J39" s="147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283</v>
      </c>
      <c r="B40" s="150" t="s">
        <v>701</v>
      </c>
      <c r="C40" s="131" t="s">
        <v>705</v>
      </c>
      <c r="D40" s="138" t="s">
        <v>696</v>
      </c>
      <c r="E40" s="138">
        <v>40</v>
      </c>
      <c r="F40" s="138"/>
      <c r="G40" s="145"/>
      <c r="H40" s="49">
        <f t="shared" si="7"/>
        <v>0</v>
      </c>
      <c r="I40" s="147"/>
      <c r="J40" s="147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284</v>
      </c>
      <c r="B41" s="150" t="s">
        <v>701</v>
      </c>
      <c r="C41" s="131" t="s">
        <v>706</v>
      </c>
      <c r="D41" s="138" t="s">
        <v>696</v>
      </c>
      <c r="E41" s="138">
        <v>18</v>
      </c>
      <c r="F41" s="138"/>
      <c r="G41" s="145"/>
      <c r="H41" s="49">
        <f t="shared" si="7"/>
        <v>0</v>
      </c>
      <c r="I41" s="147"/>
      <c r="J41" s="147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285</v>
      </c>
      <c r="B42" s="150" t="s">
        <v>701</v>
      </c>
      <c r="C42" s="135" t="s">
        <v>686</v>
      </c>
      <c r="D42" s="138" t="s">
        <v>696</v>
      </c>
      <c r="E42" s="138">
        <v>1</v>
      </c>
      <c r="F42" s="138"/>
      <c r="G42" s="145"/>
      <c r="H42" s="49">
        <f t="shared" si="7"/>
        <v>0</v>
      </c>
      <c r="I42" s="149"/>
      <c r="J42" s="149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ht="12.75" x14ac:dyDescent="0.2">
      <c r="A43" s="38">
        <v>6</v>
      </c>
      <c r="B43" s="39"/>
      <c r="C43" s="133" t="s">
        <v>687</v>
      </c>
      <c r="D43" s="141"/>
      <c r="E43" s="142"/>
      <c r="F43" s="142"/>
      <c r="G43" s="146"/>
      <c r="H43" s="49">
        <f t="shared" si="7"/>
        <v>0</v>
      </c>
      <c r="I43" s="148"/>
      <c r="J43" s="148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550</v>
      </c>
      <c r="B44" s="150" t="s">
        <v>701</v>
      </c>
      <c r="C44" s="131" t="s">
        <v>688</v>
      </c>
      <c r="D44" s="138" t="s">
        <v>74</v>
      </c>
      <c r="E44" s="138">
        <v>600</v>
      </c>
      <c r="F44" s="138"/>
      <c r="G44" s="145"/>
      <c r="H44" s="49">
        <f t="shared" si="7"/>
        <v>0</v>
      </c>
      <c r="I44" s="147"/>
      <c r="J44" s="147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551</v>
      </c>
      <c r="B45" s="150" t="s">
        <v>701</v>
      </c>
      <c r="C45" s="131" t="s">
        <v>689</v>
      </c>
      <c r="D45" s="138" t="s">
        <v>74</v>
      </c>
      <c r="E45" s="138">
        <v>2000</v>
      </c>
      <c r="F45" s="138"/>
      <c r="G45" s="145"/>
      <c r="H45" s="49">
        <f t="shared" si="7"/>
        <v>0</v>
      </c>
      <c r="I45" s="147"/>
      <c r="J45" s="147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707</v>
      </c>
      <c r="B46" s="150" t="s">
        <v>701</v>
      </c>
      <c r="C46" s="131" t="s">
        <v>690</v>
      </c>
      <c r="D46" s="138" t="s">
        <v>74</v>
      </c>
      <c r="E46" s="138">
        <v>3000</v>
      </c>
      <c r="F46" s="138"/>
      <c r="G46" s="145"/>
      <c r="H46" s="49">
        <f t="shared" si="7"/>
        <v>0</v>
      </c>
      <c r="I46" s="147"/>
      <c r="J46" s="147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708</v>
      </c>
      <c r="B47" s="150" t="s">
        <v>701</v>
      </c>
      <c r="C47" s="131" t="s">
        <v>691</v>
      </c>
      <c r="D47" s="138" t="s">
        <v>698</v>
      </c>
      <c r="E47" s="138">
        <v>1</v>
      </c>
      <c r="F47" s="141"/>
      <c r="G47" s="145"/>
      <c r="H47" s="49">
        <f t="shared" si="7"/>
        <v>0</v>
      </c>
      <c r="I47" s="147"/>
      <c r="J47" s="147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709</v>
      </c>
      <c r="B48" s="150" t="s">
        <v>701</v>
      </c>
      <c r="C48" s="135" t="s">
        <v>692</v>
      </c>
      <c r="D48" s="143" t="s">
        <v>698</v>
      </c>
      <c r="E48" s="144">
        <v>1</v>
      </c>
      <c r="F48" s="146"/>
      <c r="G48" s="145"/>
      <c r="H48" s="49">
        <f t="shared" si="7"/>
        <v>0</v>
      </c>
      <c r="I48" s="147"/>
      <c r="J48" s="147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/>
      <c r="B49" s="39"/>
      <c r="C49" s="135"/>
      <c r="D49" s="143"/>
      <c r="E49" s="144"/>
      <c r="F49" s="144"/>
      <c r="G49" s="146"/>
      <c r="H49" s="49">
        <f t="shared" si="7"/>
        <v>0</v>
      </c>
      <c r="I49" s="148"/>
      <c r="J49" s="148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12" thickBot="1" x14ac:dyDescent="0.25">
      <c r="A50" s="38">
        <v>7</v>
      </c>
      <c r="B50" s="150" t="s">
        <v>701</v>
      </c>
      <c r="C50" s="135" t="s">
        <v>693</v>
      </c>
      <c r="D50" s="143" t="s">
        <v>74</v>
      </c>
      <c r="E50" s="144">
        <v>2000</v>
      </c>
      <c r="F50" s="138"/>
      <c r="G50" s="145"/>
      <c r="H50" s="49">
        <f t="shared" si="7"/>
        <v>0</v>
      </c>
      <c r="I50" s="147"/>
      <c r="J50" s="147"/>
      <c r="K50" s="50">
        <f t="shared" si="1"/>
        <v>0</v>
      </c>
      <c r="L50" s="51">
        <f>ROUND(E50*F50,2)</f>
        <v>0</v>
      </c>
      <c r="M50" s="49">
        <f>ROUND(H50*E50,2)</f>
        <v>0</v>
      </c>
      <c r="N50" s="49">
        <f>ROUND(I50*E50,2)</f>
        <v>0</v>
      </c>
      <c r="O50" s="49">
        <f>ROUND(J50*E50,2)</f>
        <v>0</v>
      </c>
      <c r="P50" s="50">
        <f t="shared" si="6"/>
        <v>0</v>
      </c>
    </row>
    <row r="51" spans="1:16" ht="12" thickBot="1" x14ac:dyDescent="0.25">
      <c r="A51" s="283" t="s">
        <v>702</v>
      </c>
      <c r="B51" s="284"/>
      <c r="C51" s="284"/>
      <c r="D51" s="284"/>
      <c r="E51" s="284"/>
      <c r="F51" s="284"/>
      <c r="G51" s="284"/>
      <c r="H51" s="284"/>
      <c r="I51" s="284"/>
      <c r="J51" s="284"/>
      <c r="K51" s="285"/>
      <c r="L51" s="76">
        <f>SUM(L16:L50)</f>
        <v>0</v>
      </c>
      <c r="M51" s="76">
        <f>SUM(M16:M50)</f>
        <v>0</v>
      </c>
      <c r="N51" s="77">
        <f>SUM(N16:N50)</f>
        <v>0</v>
      </c>
      <c r="O51" s="77">
        <f>SUM(O16:O50)</f>
        <v>0</v>
      </c>
      <c r="P51" s="76">
        <f>SUM(P16:P50)</f>
        <v>0</v>
      </c>
    </row>
    <row r="52" spans="1:16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1" t="s">
        <v>14</v>
      </c>
      <c r="B54" s="17"/>
      <c r="C54" s="282" t="str">
        <f>'Kops a'!C39:H39</f>
        <v>Vasilijs Ivanovs</v>
      </c>
      <c r="D54" s="282"/>
      <c r="E54" s="282"/>
      <c r="F54" s="282"/>
      <c r="G54" s="282"/>
      <c r="H54" s="282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215" t="s">
        <v>15</v>
      </c>
      <c r="D55" s="215"/>
      <c r="E55" s="215"/>
      <c r="F55" s="215"/>
      <c r="G55" s="215"/>
      <c r="H55" s="215"/>
      <c r="I55" s="17"/>
      <c r="J55" s="17"/>
      <c r="K55" s="17"/>
      <c r="L55" s="17"/>
      <c r="M55" s="17"/>
      <c r="N55" s="17"/>
      <c r="O55" s="17"/>
      <c r="P55" s="17"/>
    </row>
    <row r="56" spans="1:16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2">
      <c r="A57" s="96" t="str">
        <f>'Kops a'!A42</f>
        <v>Tāme sastādīta 2024. gada 26. augusta</v>
      </c>
      <c r="B57" s="52"/>
      <c r="C57" s="52"/>
      <c r="D57" s="52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x14ac:dyDescent="0.2">
      <c r="A59" s="1" t="s">
        <v>37</v>
      </c>
      <c r="B59" s="17"/>
      <c r="C59" s="282" t="str">
        <f>'Kops a'!C44:H44</f>
        <v>Vasilijs Ivanovs</v>
      </c>
      <c r="D59" s="282"/>
      <c r="E59" s="282"/>
      <c r="F59" s="282"/>
      <c r="G59" s="282"/>
      <c r="H59" s="282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215" t="s">
        <v>15</v>
      </c>
      <c r="D60" s="215"/>
      <c r="E60" s="215"/>
      <c r="F60" s="215"/>
      <c r="G60" s="215"/>
      <c r="H60" s="215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96" t="s">
        <v>54</v>
      </c>
      <c r="B62" s="52"/>
      <c r="C62" s="100" t="str">
        <f>'Kops a'!C47</f>
        <v>4-01907</v>
      </c>
      <c r="D62" s="52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</sheetData>
  <mergeCells count="22">
    <mergeCell ref="C60:H60"/>
    <mergeCell ref="C4:I4"/>
    <mergeCell ref="F12:K12"/>
    <mergeCell ref="A9:F9"/>
    <mergeCell ref="J9:M9"/>
    <mergeCell ref="D8:L8"/>
    <mergeCell ref="A51:K51"/>
    <mergeCell ref="C54:H54"/>
    <mergeCell ref="C55:H55"/>
    <mergeCell ref="C59:H5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B50">
    <cfRule type="cellIs" dxfId="49" priority="3" operator="equal">
      <formula>0</formula>
    </cfRule>
  </conditionalFormatting>
  <conditionalFormatting sqref="A9:F9">
    <cfRule type="containsText" dxfId="48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51:K51">
    <cfRule type="containsText" dxfId="47" priority="28" operator="containsText" text="Tiešās izmaksas kopā, t. sk. darba devēja sociālais nodoklis __.__% ">
      <formula>NOT(ISERROR(SEARCH("Tiešās izmaksas kopā, t. sk. darba devēja sociālais nodoklis __.__% ",A51)))</formula>
    </cfRule>
  </conditionalFormatting>
  <conditionalFormatting sqref="C16:G50">
    <cfRule type="cellIs" dxfId="46" priority="2" operator="equal">
      <formula>0</formula>
    </cfRule>
  </conditionalFormatting>
  <conditionalFormatting sqref="C54:H54 C59:H59 C62">
    <cfRule type="cellIs" dxfId="45" priority="10" operator="equal">
      <formula>0</formula>
    </cfRule>
  </conditionalFormatting>
  <conditionalFormatting sqref="C54:H54">
    <cfRule type="cellIs" dxfId="44" priority="11" operator="equal">
      <formula>0</formula>
    </cfRule>
  </conditionalFormatting>
  <conditionalFormatting sqref="C59:H59">
    <cfRule type="cellIs" dxfId="43" priority="12" operator="equal">
      <formula>0</formula>
    </cfRule>
  </conditionalFormatting>
  <conditionalFormatting sqref="C2:I2">
    <cfRule type="cellIs" dxfId="42" priority="30" operator="equal">
      <formula>0</formula>
    </cfRule>
  </conditionalFormatting>
  <conditionalFormatting sqref="C4:I4">
    <cfRule type="cellIs" dxfId="41" priority="22" operator="equal">
      <formula>0</formula>
    </cfRule>
  </conditionalFormatting>
  <conditionalFormatting sqref="D1">
    <cfRule type="cellIs" dxfId="40" priority="9" operator="equal">
      <formula>0</formula>
    </cfRule>
  </conditionalFormatting>
  <conditionalFormatting sqref="D5:L8">
    <cfRule type="cellIs" dxfId="39" priority="19" operator="equal">
      <formula>0</formula>
    </cfRule>
  </conditionalFormatting>
  <conditionalFormatting sqref="H16:H50 K16:P50 L51:P51">
    <cfRule type="cellIs" dxfId="38" priority="23" operator="equal">
      <formula>0</formula>
    </cfRule>
  </conditionalFormatting>
  <conditionalFormatting sqref="I16:J50">
    <cfRule type="cellIs" dxfId="37" priority="1" operator="equal">
      <formula>0</formula>
    </cfRule>
  </conditionalFormatting>
  <conditionalFormatting sqref="N9:O9">
    <cfRule type="cellIs" dxfId="36" priority="33" operator="equal">
      <formula>0</formula>
    </cfRule>
  </conditionalFormatting>
  <conditionalFormatting sqref="O10:P10">
    <cfRule type="cellIs" dxfId="35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A0CA116-20A7-4FA6-9220-2AF7FD487D58}">
            <xm:f>NOT(ISERROR(SEARCH("Tāme sastādīta ____. gada ___. ______________",A57)))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A57</xm:sqref>
        </x14:conditionalFormatting>
        <x14:conditionalFormatting xmlns:xm="http://schemas.microsoft.com/office/excel/2006/main">
          <x14:cfRule type="containsText" priority="13" operator="containsText" id="{45B2B075-E15A-435A-9AA7-A6EEB76ED4D1}">
            <xm:f>NOT(ISERROR(SEARCH("Sertifikāta Nr. _________________________________",A62)))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81"/>
  <sheetViews>
    <sheetView topLeftCell="A52" workbookViewId="0">
      <selection activeCell="H25" sqref="H25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 t="s">
        <v>567</v>
      </c>
      <c r="B1" s="22"/>
      <c r="C1" s="27" t="s">
        <v>38</v>
      </c>
      <c r="D1" s="53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700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901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P69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19.2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70" t="s">
        <v>333</v>
      </c>
      <c r="D15" s="71"/>
      <c r="E15" s="74"/>
      <c r="F15" s="75"/>
      <c r="G15" s="72"/>
      <c r="H15" s="72">
        <f t="shared" ref="H15:H20" si="0">ROUND(F15*G15,2)</f>
        <v>0</v>
      </c>
      <c r="I15" s="72"/>
      <c r="J15" s="72"/>
      <c r="K15" s="73">
        <f t="shared" ref="K15:K21" si="1">SUM(H15:J15)</f>
        <v>0</v>
      </c>
      <c r="L15" s="75">
        <f t="shared" ref="L15:L30" si="2">ROUND(E15*F15,2)</f>
        <v>0</v>
      </c>
      <c r="M15" s="72">
        <f t="shared" ref="M15:M20" si="3">ROUND(H15*E15,2)</f>
        <v>0</v>
      </c>
      <c r="N15" s="72">
        <f>ROUND(I15*E15,2)</f>
        <v>0</v>
      </c>
      <c r="O15" s="72">
        <f t="shared" ref="O15:O21" si="4">ROUND(J15*E15,2)</f>
        <v>0</v>
      </c>
      <c r="P15" s="73">
        <f>SUM(M15:O15)</f>
        <v>0</v>
      </c>
    </row>
    <row r="16" spans="1:16" x14ac:dyDescent="0.2">
      <c r="A16" s="38">
        <v>1</v>
      </c>
      <c r="B16" s="39"/>
      <c r="C16" s="48" t="s">
        <v>334</v>
      </c>
      <c r="D16" s="24"/>
      <c r="E16" s="74"/>
      <c r="F16" s="75"/>
      <c r="G16" s="72"/>
      <c r="H16" s="49">
        <f t="shared" si="0"/>
        <v>0</v>
      </c>
      <c r="I16" s="72"/>
      <c r="J16" s="72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>ROUND(I16*E16,2)</f>
        <v>0</v>
      </c>
      <c r="O16" s="49">
        <f t="shared" si="4"/>
        <v>0</v>
      </c>
      <c r="P16" s="50">
        <f>SUM(M16:O16)</f>
        <v>0</v>
      </c>
    </row>
    <row r="17" spans="1:21" ht="45" x14ac:dyDescent="0.2">
      <c r="A17" s="38" t="s">
        <v>57</v>
      </c>
      <c r="B17" s="150" t="s">
        <v>701</v>
      </c>
      <c r="C17" s="48" t="s">
        <v>903</v>
      </c>
      <c r="D17" s="24" t="s">
        <v>74</v>
      </c>
      <c r="E17" s="74">
        <v>21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>ROUND(I17*E17,2)</f>
        <v>0</v>
      </c>
      <c r="O17" s="49">
        <f t="shared" si="4"/>
        <v>0</v>
      </c>
      <c r="P17" s="50">
        <f>SUM(M17:O17)</f>
        <v>0</v>
      </c>
    </row>
    <row r="18" spans="1:21" ht="22.5" x14ac:dyDescent="0.2">
      <c r="A18" s="38" t="s">
        <v>109</v>
      </c>
      <c r="B18" s="150" t="s">
        <v>701</v>
      </c>
      <c r="C18" s="48" t="s">
        <v>352</v>
      </c>
      <c r="D18" s="24" t="s">
        <v>74</v>
      </c>
      <c r="E18" s="74">
        <v>22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>ROUND(I18*E18,2)</f>
        <v>0</v>
      </c>
      <c r="O18" s="49">
        <f t="shared" si="4"/>
        <v>0</v>
      </c>
      <c r="P18" s="50">
        <f>SUM(M18:O18)</f>
        <v>0</v>
      </c>
    </row>
    <row r="19" spans="1:21" ht="13.5" customHeight="1" x14ac:dyDescent="0.2">
      <c r="A19" s="38" t="s">
        <v>111</v>
      </c>
      <c r="B19" s="150" t="s">
        <v>701</v>
      </c>
      <c r="C19" s="48" t="s">
        <v>207</v>
      </c>
      <c r="D19" s="24" t="s">
        <v>68</v>
      </c>
      <c r="E19" s="74">
        <v>9.1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>ROUND(I19*E19,2)</f>
        <v>0</v>
      </c>
      <c r="O19" s="49">
        <f t="shared" si="4"/>
        <v>0</v>
      </c>
      <c r="P19" s="50">
        <f>SUM(M19:O19)</f>
        <v>0</v>
      </c>
    </row>
    <row r="20" spans="1:21" ht="22.5" x14ac:dyDescent="0.2">
      <c r="A20" s="38" t="s">
        <v>119</v>
      </c>
      <c r="B20" s="150" t="s">
        <v>701</v>
      </c>
      <c r="C20" s="48" t="s">
        <v>355</v>
      </c>
      <c r="D20" s="24" t="s">
        <v>74</v>
      </c>
      <c r="E20" s="74">
        <v>2.5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/>
      <c r="O20" s="49">
        <f t="shared" si="4"/>
        <v>0</v>
      </c>
      <c r="P20" s="50">
        <f t="shared" ref="P20:P68" si="5">SUM(M20:O20)</f>
        <v>0</v>
      </c>
    </row>
    <row r="21" spans="1:21" ht="22.5" x14ac:dyDescent="0.2">
      <c r="A21" s="38" t="s">
        <v>120</v>
      </c>
      <c r="B21" s="150" t="s">
        <v>701</v>
      </c>
      <c r="C21" s="48" t="s">
        <v>356</v>
      </c>
      <c r="D21" s="24" t="s">
        <v>74</v>
      </c>
      <c r="E21" s="74">
        <v>2.5</v>
      </c>
      <c r="F21" s="75"/>
      <c r="G21" s="72"/>
      <c r="H21" s="49"/>
      <c r="I21" s="72"/>
      <c r="J21" s="72"/>
      <c r="K21" s="50">
        <f t="shared" si="1"/>
        <v>0</v>
      </c>
      <c r="L21" s="51">
        <f t="shared" si="2"/>
        <v>0</v>
      </c>
      <c r="M21" s="49"/>
      <c r="N21" s="49">
        <f>ROUND(I21*E21,2)</f>
        <v>0</v>
      </c>
      <c r="O21" s="49">
        <f t="shared" si="4"/>
        <v>0</v>
      </c>
      <c r="P21" s="50">
        <f t="shared" si="5"/>
        <v>0</v>
      </c>
    </row>
    <row r="22" spans="1:21" ht="22.5" x14ac:dyDescent="0.2">
      <c r="A22" s="38" t="s">
        <v>121</v>
      </c>
      <c r="B22" s="150" t="s">
        <v>701</v>
      </c>
      <c r="C22" s="48" t="s">
        <v>353</v>
      </c>
      <c r="D22" s="24" t="s">
        <v>88</v>
      </c>
      <c r="E22" s="74">
        <v>1</v>
      </c>
      <c r="F22" s="75"/>
      <c r="G22" s="72"/>
      <c r="H22" s="49">
        <f>ROUND(F22*G22,2)</f>
        <v>0</v>
      </c>
      <c r="I22" s="72"/>
      <c r="J22" s="72"/>
      <c r="K22" s="50">
        <f t="shared" ref="K22:K68" si="6">SUM(H22:J22)</f>
        <v>0</v>
      </c>
      <c r="L22" s="51">
        <f t="shared" si="2"/>
        <v>0</v>
      </c>
      <c r="M22" s="49">
        <f t="shared" ref="M22:M30" si="7">ROUND(H22*E22,2)</f>
        <v>0</v>
      </c>
      <c r="N22" s="49">
        <f t="shared" ref="N22:N30" si="8">ROUND(I22*E22,2)</f>
        <v>0</v>
      </c>
      <c r="O22" s="49">
        <f t="shared" ref="O22:O30" si="9">ROUND(J22*E22,2)</f>
        <v>0</v>
      </c>
      <c r="P22" s="50">
        <f t="shared" si="5"/>
        <v>0</v>
      </c>
    </row>
    <row r="23" spans="1:21" ht="22.5" x14ac:dyDescent="0.2">
      <c r="A23" s="38" t="s">
        <v>122</v>
      </c>
      <c r="B23" s="150" t="s">
        <v>701</v>
      </c>
      <c r="C23" s="48" t="s">
        <v>354</v>
      </c>
      <c r="D23" s="24" t="s">
        <v>88</v>
      </c>
      <c r="E23" s="74">
        <v>1</v>
      </c>
      <c r="F23" s="75"/>
      <c r="G23" s="72"/>
      <c r="H23" s="49">
        <f t="shared" ref="H23:H68" si="10">ROUND(F23*G23,2)</f>
        <v>0</v>
      </c>
      <c r="I23" s="72"/>
      <c r="J23" s="72"/>
      <c r="K23" s="50">
        <f t="shared" si="6"/>
        <v>0</v>
      </c>
      <c r="L23" s="51">
        <f t="shared" si="2"/>
        <v>0</v>
      </c>
      <c r="M23" s="49">
        <f t="shared" si="7"/>
        <v>0</v>
      </c>
      <c r="N23" s="49">
        <f t="shared" si="8"/>
        <v>0</v>
      </c>
      <c r="O23" s="49">
        <f t="shared" si="9"/>
        <v>0</v>
      </c>
      <c r="P23" s="50">
        <f t="shared" si="5"/>
        <v>0</v>
      </c>
      <c r="U23" s="44"/>
    </row>
    <row r="24" spans="1:21" ht="22.5" x14ac:dyDescent="0.2">
      <c r="A24" s="38" t="s">
        <v>123</v>
      </c>
      <c r="B24" s="150" t="s">
        <v>701</v>
      </c>
      <c r="C24" s="48" t="s">
        <v>357</v>
      </c>
      <c r="D24" s="24" t="s">
        <v>59</v>
      </c>
      <c r="E24" s="74">
        <v>1</v>
      </c>
      <c r="F24" s="75"/>
      <c r="G24" s="72"/>
      <c r="H24" s="49">
        <f t="shared" si="10"/>
        <v>0</v>
      </c>
      <c r="I24" s="72"/>
      <c r="J24" s="72"/>
      <c r="K24" s="50">
        <f t="shared" si="6"/>
        <v>0</v>
      </c>
      <c r="L24" s="51">
        <f t="shared" si="2"/>
        <v>0</v>
      </c>
      <c r="M24" s="49">
        <f t="shared" si="7"/>
        <v>0</v>
      </c>
      <c r="N24" s="49">
        <f t="shared" si="8"/>
        <v>0</v>
      </c>
      <c r="O24" s="49">
        <f t="shared" si="9"/>
        <v>0</v>
      </c>
      <c r="P24" s="50">
        <f t="shared" si="5"/>
        <v>0</v>
      </c>
    </row>
    <row r="25" spans="1:21" ht="22.5" x14ac:dyDescent="0.2">
      <c r="A25" s="38" t="s">
        <v>124</v>
      </c>
      <c r="B25" s="150" t="s">
        <v>701</v>
      </c>
      <c r="C25" s="48" t="s">
        <v>930</v>
      </c>
      <c r="D25" s="24" t="s">
        <v>88</v>
      </c>
      <c r="E25" s="74">
        <v>1</v>
      </c>
      <c r="F25" s="75"/>
      <c r="G25" s="72"/>
      <c r="H25" s="49"/>
      <c r="I25" s="72"/>
      <c r="J25" s="72"/>
      <c r="K25" s="50">
        <f t="shared" si="6"/>
        <v>0</v>
      </c>
      <c r="L25" s="51"/>
      <c r="M25" s="49"/>
      <c r="N25" s="49">
        <f t="shared" si="8"/>
        <v>0</v>
      </c>
      <c r="O25" s="49"/>
      <c r="P25" s="50">
        <f t="shared" si="5"/>
        <v>0</v>
      </c>
    </row>
    <row r="26" spans="1:21" ht="22.5" x14ac:dyDescent="0.2">
      <c r="A26" s="38" t="s">
        <v>125</v>
      </c>
      <c r="B26" s="150" t="s">
        <v>701</v>
      </c>
      <c r="C26" s="48" t="s">
        <v>931</v>
      </c>
      <c r="D26" s="24" t="s">
        <v>88</v>
      </c>
      <c r="E26" s="74">
        <v>1</v>
      </c>
      <c r="F26" s="75"/>
      <c r="G26" s="72"/>
      <c r="H26" s="49"/>
      <c r="I26" s="72"/>
      <c r="J26" s="72"/>
      <c r="K26" s="50">
        <f t="shared" si="6"/>
        <v>0</v>
      </c>
      <c r="L26" s="51"/>
      <c r="M26" s="49"/>
      <c r="N26" s="49">
        <f t="shared" si="8"/>
        <v>0</v>
      </c>
      <c r="O26" s="49"/>
      <c r="P26" s="50">
        <f t="shared" si="5"/>
        <v>0</v>
      </c>
    </row>
    <row r="27" spans="1:21" ht="22.5" x14ac:dyDescent="0.2">
      <c r="A27" s="38" t="s">
        <v>932</v>
      </c>
      <c r="B27" s="150" t="s">
        <v>701</v>
      </c>
      <c r="C27" s="48" t="s">
        <v>934</v>
      </c>
      <c r="D27" s="24" t="s">
        <v>88</v>
      </c>
      <c r="E27" s="74">
        <v>1</v>
      </c>
      <c r="F27" s="75"/>
      <c r="G27" s="72"/>
      <c r="H27" s="49"/>
      <c r="I27" s="72"/>
      <c r="J27" s="72"/>
      <c r="K27" s="50">
        <f t="shared" si="6"/>
        <v>0</v>
      </c>
      <c r="L27" s="51"/>
      <c r="M27" s="49"/>
      <c r="N27" s="49">
        <f t="shared" si="8"/>
        <v>0</v>
      </c>
      <c r="O27" s="49"/>
      <c r="P27" s="50">
        <f t="shared" si="5"/>
        <v>0</v>
      </c>
    </row>
    <row r="28" spans="1:21" ht="22.5" x14ac:dyDescent="0.2">
      <c r="A28" s="38" t="s">
        <v>933</v>
      </c>
      <c r="B28" s="150" t="s">
        <v>701</v>
      </c>
      <c r="C28" s="48" t="s">
        <v>935</v>
      </c>
      <c r="D28" s="24" t="s">
        <v>88</v>
      </c>
      <c r="E28" s="74">
        <v>1</v>
      </c>
      <c r="F28" s="75"/>
      <c r="G28" s="72"/>
      <c r="H28" s="49"/>
      <c r="I28" s="72"/>
      <c r="J28" s="72"/>
      <c r="K28" s="50">
        <f t="shared" si="6"/>
        <v>0</v>
      </c>
      <c r="L28" s="51"/>
      <c r="M28" s="49"/>
      <c r="N28" s="49">
        <f t="shared" si="8"/>
        <v>0</v>
      </c>
      <c r="O28" s="49"/>
      <c r="P28" s="50">
        <f t="shared" si="5"/>
        <v>0</v>
      </c>
    </row>
    <row r="29" spans="1:21" ht="22.5" x14ac:dyDescent="0.2">
      <c r="A29" s="38" t="s">
        <v>128</v>
      </c>
      <c r="B29" s="150" t="s">
        <v>701</v>
      </c>
      <c r="C29" s="48" t="s">
        <v>936</v>
      </c>
      <c r="D29" s="24" t="s">
        <v>59</v>
      </c>
      <c r="E29" s="74">
        <v>1</v>
      </c>
      <c r="F29" s="75"/>
      <c r="G29" s="72"/>
      <c r="H29" s="49"/>
      <c r="I29" s="72"/>
      <c r="J29" s="72"/>
      <c r="K29" s="50">
        <f t="shared" si="6"/>
        <v>0</v>
      </c>
      <c r="L29" s="51"/>
      <c r="M29" s="49"/>
      <c r="N29" s="49">
        <f t="shared" si="8"/>
        <v>0</v>
      </c>
      <c r="O29" s="49"/>
      <c r="P29" s="50">
        <f t="shared" si="5"/>
        <v>0</v>
      </c>
    </row>
    <row r="30" spans="1:21" ht="22.5" x14ac:dyDescent="0.2">
      <c r="A30" s="38" t="s">
        <v>129</v>
      </c>
      <c r="B30" s="214" t="s">
        <v>701</v>
      </c>
      <c r="C30" s="48" t="s">
        <v>358</v>
      </c>
      <c r="D30" s="24" t="s">
        <v>59</v>
      </c>
      <c r="E30" s="74">
        <v>1</v>
      </c>
      <c r="F30" s="75"/>
      <c r="G30" s="72"/>
      <c r="H30" s="49">
        <f t="shared" si="10"/>
        <v>0</v>
      </c>
      <c r="I30" s="72"/>
      <c r="J30" s="72"/>
      <c r="K30" s="50">
        <f t="shared" si="6"/>
        <v>0</v>
      </c>
      <c r="L30" s="51">
        <f t="shared" si="2"/>
        <v>0</v>
      </c>
      <c r="M30" s="49">
        <f t="shared" si="7"/>
        <v>0</v>
      </c>
      <c r="N30" s="49">
        <f t="shared" si="8"/>
        <v>0</v>
      </c>
      <c r="O30" s="49">
        <f t="shared" si="9"/>
        <v>0</v>
      </c>
      <c r="P30" s="50">
        <f t="shared" si="5"/>
        <v>0</v>
      </c>
    </row>
    <row r="31" spans="1:21" ht="27.75" customHeight="1" x14ac:dyDescent="0.2">
      <c r="A31" s="38" t="s">
        <v>130</v>
      </c>
      <c r="B31" s="214" t="s">
        <v>701</v>
      </c>
      <c r="C31" s="48" t="s">
        <v>904</v>
      </c>
      <c r="D31" s="24" t="s">
        <v>59</v>
      </c>
      <c r="E31" s="74">
        <v>1</v>
      </c>
      <c r="F31" s="75"/>
      <c r="G31" s="72"/>
      <c r="H31" s="49">
        <f t="shared" si="10"/>
        <v>0</v>
      </c>
      <c r="I31" s="72"/>
      <c r="J31" s="72"/>
      <c r="K31" s="50">
        <f t="shared" si="6"/>
        <v>0</v>
      </c>
      <c r="L31" s="51">
        <f t="shared" ref="L31:L68" si="11">ROUND(E31*F31,2)</f>
        <v>0</v>
      </c>
      <c r="M31" s="49">
        <f t="shared" ref="M31:M68" si="12">ROUND(H31*E31,2)</f>
        <v>0</v>
      </c>
      <c r="N31" s="49">
        <f t="shared" ref="N31:N68" si="13">ROUND(I31*E31,2)</f>
        <v>0</v>
      </c>
      <c r="O31" s="49">
        <f t="shared" ref="O31:O68" si="14">ROUND(J31*E31,2)</f>
        <v>0</v>
      </c>
      <c r="P31" s="50">
        <f t="shared" si="5"/>
        <v>0</v>
      </c>
    </row>
    <row r="32" spans="1:21" ht="24" customHeight="1" x14ac:dyDescent="0.2">
      <c r="A32" s="38" t="s">
        <v>131</v>
      </c>
      <c r="B32" s="214" t="s">
        <v>701</v>
      </c>
      <c r="C32" s="48" t="s">
        <v>929</v>
      </c>
      <c r="D32" s="24" t="s">
        <v>59</v>
      </c>
      <c r="E32" s="74">
        <v>1</v>
      </c>
      <c r="F32" s="75"/>
      <c r="G32" s="72"/>
      <c r="H32" s="49">
        <f t="shared" si="10"/>
        <v>0</v>
      </c>
      <c r="I32" s="72"/>
      <c r="J32" s="72"/>
      <c r="K32" s="50">
        <f t="shared" si="6"/>
        <v>0</v>
      </c>
      <c r="L32" s="51">
        <f t="shared" si="11"/>
        <v>0</v>
      </c>
      <c r="M32" s="49">
        <f t="shared" si="12"/>
        <v>0</v>
      </c>
      <c r="N32" s="49">
        <f t="shared" si="13"/>
        <v>0</v>
      </c>
      <c r="O32" s="49">
        <f t="shared" si="14"/>
        <v>0</v>
      </c>
      <c r="P32" s="50">
        <f t="shared" si="5"/>
        <v>0</v>
      </c>
    </row>
    <row r="33" spans="1:16" ht="22.5" x14ac:dyDescent="0.2">
      <c r="A33" s="38" t="s">
        <v>133</v>
      </c>
      <c r="B33" s="214" t="s">
        <v>701</v>
      </c>
      <c r="C33" s="48" t="s">
        <v>926</v>
      </c>
      <c r="D33" s="24" t="s">
        <v>88</v>
      </c>
      <c r="E33" s="74">
        <v>1</v>
      </c>
      <c r="F33" s="75"/>
      <c r="G33" s="72"/>
      <c r="H33" s="49">
        <f t="shared" si="10"/>
        <v>0</v>
      </c>
      <c r="I33" s="72"/>
      <c r="J33" s="72"/>
      <c r="K33" s="50">
        <f t="shared" si="6"/>
        <v>0</v>
      </c>
      <c r="L33" s="51">
        <f t="shared" si="11"/>
        <v>0</v>
      </c>
      <c r="M33" s="49">
        <f t="shared" si="12"/>
        <v>0</v>
      </c>
      <c r="N33" s="49">
        <f t="shared" si="13"/>
        <v>0</v>
      </c>
      <c r="O33" s="49">
        <f t="shared" si="14"/>
        <v>0</v>
      </c>
      <c r="P33" s="50">
        <f t="shared" si="5"/>
        <v>0</v>
      </c>
    </row>
    <row r="34" spans="1:16" ht="22.5" x14ac:dyDescent="0.2">
      <c r="A34" s="38" t="s">
        <v>134</v>
      </c>
      <c r="B34" s="214" t="s">
        <v>701</v>
      </c>
      <c r="C34" s="48" t="s">
        <v>927</v>
      </c>
      <c r="D34" s="24" t="s">
        <v>669</v>
      </c>
      <c r="E34" s="74">
        <v>1</v>
      </c>
      <c r="F34" s="75"/>
      <c r="G34" s="72"/>
      <c r="H34" s="49">
        <f t="shared" si="10"/>
        <v>0</v>
      </c>
      <c r="I34" s="72"/>
      <c r="J34" s="72"/>
      <c r="K34" s="50">
        <f t="shared" si="6"/>
        <v>0</v>
      </c>
      <c r="L34" s="51">
        <f t="shared" si="11"/>
        <v>0</v>
      </c>
      <c r="M34" s="49">
        <f t="shared" si="12"/>
        <v>0</v>
      </c>
      <c r="N34" s="49">
        <f t="shared" si="13"/>
        <v>0</v>
      </c>
      <c r="O34" s="49">
        <f t="shared" si="14"/>
        <v>0</v>
      </c>
      <c r="P34" s="50">
        <f t="shared" si="5"/>
        <v>0</v>
      </c>
    </row>
    <row r="35" spans="1:16" ht="22.5" x14ac:dyDescent="0.2">
      <c r="A35" s="38" t="s">
        <v>135</v>
      </c>
      <c r="B35" s="214" t="s">
        <v>701</v>
      </c>
      <c r="C35" s="48" t="s">
        <v>928</v>
      </c>
      <c r="D35" s="24" t="s">
        <v>74</v>
      </c>
      <c r="E35" s="74">
        <v>3</v>
      </c>
      <c r="F35" s="75"/>
      <c r="G35" s="72"/>
      <c r="H35" s="49">
        <f t="shared" si="10"/>
        <v>0</v>
      </c>
      <c r="I35" s="72"/>
      <c r="J35" s="72"/>
      <c r="K35" s="50">
        <f t="shared" si="6"/>
        <v>0</v>
      </c>
      <c r="L35" s="51">
        <f t="shared" si="11"/>
        <v>0</v>
      </c>
      <c r="M35" s="49">
        <f t="shared" si="12"/>
        <v>0</v>
      </c>
      <c r="N35" s="49">
        <f t="shared" si="13"/>
        <v>0</v>
      </c>
      <c r="O35" s="49">
        <f t="shared" si="14"/>
        <v>0</v>
      </c>
      <c r="P35" s="50">
        <f t="shared" si="5"/>
        <v>0</v>
      </c>
    </row>
    <row r="36" spans="1:16" ht="22.5" x14ac:dyDescent="0.2">
      <c r="A36" s="38" t="s">
        <v>141</v>
      </c>
      <c r="B36" s="214" t="s">
        <v>701</v>
      </c>
      <c r="C36" s="48" t="s">
        <v>937</v>
      </c>
      <c r="D36" s="24" t="s">
        <v>88</v>
      </c>
      <c r="E36" s="74">
        <v>1</v>
      </c>
      <c r="F36" s="75"/>
      <c r="G36" s="72"/>
      <c r="H36" s="49">
        <f t="shared" si="10"/>
        <v>0</v>
      </c>
      <c r="I36" s="72"/>
      <c r="J36" s="72"/>
      <c r="K36" s="50">
        <f t="shared" si="6"/>
        <v>0</v>
      </c>
      <c r="L36" s="51">
        <f t="shared" si="11"/>
        <v>0</v>
      </c>
      <c r="M36" s="49">
        <f t="shared" si="12"/>
        <v>0</v>
      </c>
      <c r="N36" s="49">
        <f t="shared" si="13"/>
        <v>0</v>
      </c>
      <c r="O36" s="49">
        <f t="shared" si="14"/>
        <v>0</v>
      </c>
      <c r="P36" s="50">
        <f t="shared" si="5"/>
        <v>0</v>
      </c>
    </row>
    <row r="37" spans="1:16" ht="22.5" x14ac:dyDescent="0.2">
      <c r="A37" s="38" t="s">
        <v>143</v>
      </c>
      <c r="B37" s="214" t="s">
        <v>701</v>
      </c>
      <c r="C37" s="48" t="s">
        <v>938</v>
      </c>
      <c r="D37" s="24" t="s">
        <v>74</v>
      </c>
      <c r="E37" s="74">
        <v>5</v>
      </c>
      <c r="F37" s="75"/>
      <c r="G37" s="72"/>
      <c r="H37" s="49">
        <f t="shared" si="10"/>
        <v>0</v>
      </c>
      <c r="I37" s="72"/>
      <c r="J37" s="72"/>
      <c r="K37" s="50">
        <f t="shared" si="6"/>
        <v>0</v>
      </c>
      <c r="L37" s="51">
        <f t="shared" si="11"/>
        <v>0</v>
      </c>
      <c r="M37" s="49">
        <f t="shared" si="12"/>
        <v>0</v>
      </c>
      <c r="N37" s="49">
        <f t="shared" si="13"/>
        <v>0</v>
      </c>
      <c r="O37" s="49">
        <f t="shared" si="14"/>
        <v>0</v>
      </c>
      <c r="P37" s="50">
        <f t="shared" si="5"/>
        <v>0</v>
      </c>
    </row>
    <row r="38" spans="1:16" x14ac:dyDescent="0.2">
      <c r="A38" s="38">
        <v>2</v>
      </c>
      <c r="B38" s="39"/>
      <c r="C38" s="48" t="s">
        <v>359</v>
      </c>
      <c r="D38" s="24"/>
      <c r="E38" s="74"/>
      <c r="F38" s="75"/>
      <c r="G38" s="72"/>
      <c r="H38" s="49">
        <f t="shared" si="10"/>
        <v>0</v>
      </c>
      <c r="I38" s="72"/>
      <c r="J38" s="72"/>
      <c r="K38" s="50">
        <f t="shared" si="6"/>
        <v>0</v>
      </c>
      <c r="L38" s="51">
        <f t="shared" si="11"/>
        <v>0</v>
      </c>
      <c r="M38" s="49">
        <f t="shared" si="12"/>
        <v>0</v>
      </c>
      <c r="N38" s="49">
        <f t="shared" si="13"/>
        <v>0</v>
      </c>
      <c r="O38" s="49">
        <f t="shared" si="14"/>
        <v>0</v>
      </c>
      <c r="P38" s="50">
        <f t="shared" si="5"/>
        <v>0</v>
      </c>
    </row>
    <row r="39" spans="1:16" ht="33.75" x14ac:dyDescent="0.2">
      <c r="A39" s="38" t="s">
        <v>61</v>
      </c>
      <c r="B39" s="150" t="s">
        <v>701</v>
      </c>
      <c r="C39" s="48" t="s">
        <v>360</v>
      </c>
      <c r="D39" s="24" t="s">
        <v>59</v>
      </c>
      <c r="E39" s="74">
        <v>1</v>
      </c>
      <c r="F39" s="75"/>
      <c r="G39" s="72"/>
      <c r="H39" s="49">
        <f t="shared" si="10"/>
        <v>0</v>
      </c>
      <c r="I39" s="72"/>
      <c r="J39" s="72"/>
      <c r="K39" s="50">
        <f t="shared" si="6"/>
        <v>0</v>
      </c>
      <c r="L39" s="51">
        <f t="shared" si="11"/>
        <v>0</v>
      </c>
      <c r="M39" s="49">
        <f t="shared" si="12"/>
        <v>0</v>
      </c>
      <c r="N39" s="49">
        <f t="shared" si="13"/>
        <v>0</v>
      </c>
      <c r="O39" s="49">
        <f t="shared" si="14"/>
        <v>0</v>
      </c>
      <c r="P39" s="50">
        <f t="shared" si="5"/>
        <v>0</v>
      </c>
    </row>
    <row r="40" spans="1:16" hidden="1" x14ac:dyDescent="0.2">
      <c r="A40" s="172"/>
      <c r="B40" s="204"/>
      <c r="C40" s="205"/>
      <c r="D40" s="206"/>
      <c r="E40" s="207"/>
      <c r="F40" s="208"/>
      <c r="G40" s="209"/>
      <c r="H40" s="49">
        <f t="shared" si="10"/>
        <v>0</v>
      </c>
      <c r="I40" s="209"/>
      <c r="J40" s="209"/>
      <c r="K40" s="50">
        <f t="shared" si="6"/>
        <v>0</v>
      </c>
      <c r="L40" s="51">
        <f t="shared" si="11"/>
        <v>0</v>
      </c>
      <c r="M40" s="49">
        <f t="shared" si="12"/>
        <v>0</v>
      </c>
      <c r="N40" s="49">
        <f t="shared" si="13"/>
        <v>0</v>
      </c>
      <c r="O40" s="49">
        <f t="shared" si="14"/>
        <v>0</v>
      </c>
      <c r="P40" s="50">
        <f t="shared" si="5"/>
        <v>0</v>
      </c>
    </row>
    <row r="41" spans="1:16" hidden="1" x14ac:dyDescent="0.2">
      <c r="A41" s="172"/>
      <c r="B41" s="204"/>
      <c r="C41" s="205"/>
      <c r="D41" s="206"/>
      <c r="E41" s="207"/>
      <c r="F41" s="208"/>
      <c r="G41" s="209"/>
      <c r="H41" s="49">
        <f t="shared" si="10"/>
        <v>0</v>
      </c>
      <c r="I41" s="209"/>
      <c r="J41" s="209"/>
      <c r="K41" s="50">
        <f t="shared" si="6"/>
        <v>0</v>
      </c>
      <c r="L41" s="51">
        <f t="shared" si="11"/>
        <v>0</v>
      </c>
      <c r="M41" s="49">
        <f t="shared" si="12"/>
        <v>0</v>
      </c>
      <c r="N41" s="49">
        <f t="shared" si="13"/>
        <v>0</v>
      </c>
      <c r="O41" s="49">
        <f t="shared" si="14"/>
        <v>0</v>
      </c>
      <c r="P41" s="50">
        <f t="shared" si="5"/>
        <v>0</v>
      </c>
    </row>
    <row r="42" spans="1:16" hidden="1" x14ac:dyDescent="0.2">
      <c r="A42" s="172"/>
      <c r="B42" s="204"/>
      <c r="C42" s="205"/>
      <c r="D42" s="206"/>
      <c r="E42" s="207"/>
      <c r="F42" s="208"/>
      <c r="G42" s="209"/>
      <c r="H42" s="49">
        <f t="shared" si="10"/>
        <v>0</v>
      </c>
      <c r="I42" s="209"/>
      <c r="J42" s="209"/>
      <c r="K42" s="50">
        <f t="shared" si="6"/>
        <v>0</v>
      </c>
      <c r="L42" s="51">
        <f t="shared" si="11"/>
        <v>0</v>
      </c>
      <c r="M42" s="49">
        <f t="shared" si="12"/>
        <v>0</v>
      </c>
      <c r="N42" s="49">
        <f t="shared" si="13"/>
        <v>0</v>
      </c>
      <c r="O42" s="49">
        <f t="shared" si="14"/>
        <v>0</v>
      </c>
      <c r="P42" s="50">
        <f t="shared" si="5"/>
        <v>0</v>
      </c>
    </row>
    <row r="43" spans="1:16" ht="45" x14ac:dyDescent="0.2">
      <c r="A43" s="38" t="s">
        <v>63</v>
      </c>
      <c r="B43" s="150" t="s">
        <v>701</v>
      </c>
      <c r="C43" s="48" t="s">
        <v>905</v>
      </c>
      <c r="D43" s="24" t="s">
        <v>74</v>
      </c>
      <c r="E43" s="24">
        <v>22</v>
      </c>
      <c r="F43" s="49"/>
      <c r="G43" s="49"/>
      <c r="H43" s="49">
        <f t="shared" si="10"/>
        <v>0</v>
      </c>
      <c r="I43" s="49"/>
      <c r="J43" s="49"/>
      <c r="K43" s="50">
        <f t="shared" si="6"/>
        <v>0</v>
      </c>
      <c r="L43" s="51">
        <f t="shared" si="11"/>
        <v>0</v>
      </c>
      <c r="M43" s="49">
        <f t="shared" si="12"/>
        <v>0</v>
      </c>
      <c r="N43" s="49">
        <f t="shared" si="13"/>
        <v>0</v>
      </c>
      <c r="O43" s="49">
        <f t="shared" si="14"/>
        <v>0</v>
      </c>
      <c r="P43" s="50">
        <f t="shared" si="5"/>
        <v>0</v>
      </c>
    </row>
    <row r="44" spans="1:16" ht="22.5" x14ac:dyDescent="0.2">
      <c r="A44" s="38" t="s">
        <v>66</v>
      </c>
      <c r="B44" s="150" t="s">
        <v>701</v>
      </c>
      <c r="C44" s="48" t="s">
        <v>207</v>
      </c>
      <c r="D44" s="24" t="s">
        <v>68</v>
      </c>
      <c r="E44" s="24">
        <v>9.5</v>
      </c>
      <c r="F44" s="49"/>
      <c r="G44" s="49"/>
      <c r="H44" s="49">
        <f t="shared" si="10"/>
        <v>0</v>
      </c>
      <c r="I44" s="49"/>
      <c r="J44" s="49"/>
      <c r="K44" s="50">
        <f t="shared" si="6"/>
        <v>0</v>
      </c>
      <c r="L44" s="51">
        <f t="shared" si="11"/>
        <v>0</v>
      </c>
      <c r="M44" s="49">
        <f t="shared" si="12"/>
        <v>0</v>
      </c>
      <c r="N44" s="49">
        <f t="shared" si="13"/>
        <v>0</v>
      </c>
      <c r="O44" s="49">
        <f t="shared" si="14"/>
        <v>0</v>
      </c>
      <c r="P44" s="50">
        <f t="shared" si="5"/>
        <v>0</v>
      </c>
    </row>
    <row r="45" spans="1:16" ht="22.5" x14ac:dyDescent="0.2">
      <c r="A45" s="38" t="s">
        <v>69</v>
      </c>
      <c r="B45" s="150" t="s">
        <v>701</v>
      </c>
      <c r="C45" s="48" t="s">
        <v>906</v>
      </c>
      <c r="D45" s="24" t="s">
        <v>74</v>
      </c>
      <c r="E45" s="24">
        <v>24</v>
      </c>
      <c r="F45" s="49"/>
      <c r="G45" s="49"/>
      <c r="H45" s="49">
        <f t="shared" si="10"/>
        <v>0</v>
      </c>
      <c r="I45" s="49"/>
      <c r="J45" s="49"/>
      <c r="K45" s="50">
        <f t="shared" si="6"/>
        <v>0</v>
      </c>
      <c r="L45" s="51">
        <f t="shared" si="11"/>
        <v>0</v>
      </c>
      <c r="M45" s="49">
        <f t="shared" si="12"/>
        <v>0</v>
      </c>
      <c r="N45" s="49">
        <f t="shared" si="13"/>
        <v>0</v>
      </c>
      <c r="O45" s="49">
        <f t="shared" si="14"/>
        <v>0</v>
      </c>
      <c r="P45" s="50">
        <f t="shared" si="5"/>
        <v>0</v>
      </c>
    </row>
    <row r="46" spans="1:16" ht="22.5" x14ac:dyDescent="0.2">
      <c r="A46" s="38" t="s">
        <v>70</v>
      </c>
      <c r="B46" s="150" t="s">
        <v>701</v>
      </c>
      <c r="C46" s="48" t="s">
        <v>911</v>
      </c>
      <c r="D46" s="24" t="s">
        <v>74</v>
      </c>
      <c r="E46" s="24">
        <v>2</v>
      </c>
      <c r="F46" s="49"/>
      <c r="G46" s="49"/>
      <c r="H46" s="49">
        <f t="shared" si="10"/>
        <v>0</v>
      </c>
      <c r="I46" s="49"/>
      <c r="J46" s="49"/>
      <c r="K46" s="50">
        <f t="shared" si="6"/>
        <v>0</v>
      </c>
      <c r="L46" s="51">
        <f t="shared" si="11"/>
        <v>0</v>
      </c>
      <c r="M46" s="49">
        <f t="shared" si="12"/>
        <v>0</v>
      </c>
      <c r="N46" s="49">
        <f t="shared" si="13"/>
        <v>0</v>
      </c>
      <c r="O46" s="49">
        <f t="shared" si="14"/>
        <v>0</v>
      </c>
      <c r="P46" s="50">
        <f t="shared" si="5"/>
        <v>0</v>
      </c>
    </row>
    <row r="47" spans="1:16" ht="22.5" x14ac:dyDescent="0.2">
      <c r="A47" s="38" t="s">
        <v>75</v>
      </c>
      <c r="B47" s="150" t="s">
        <v>701</v>
      </c>
      <c r="C47" s="48" t="s">
        <v>912</v>
      </c>
      <c r="D47" s="24" t="s">
        <v>74</v>
      </c>
      <c r="E47" s="24">
        <v>2</v>
      </c>
      <c r="F47" s="49"/>
      <c r="G47" s="49"/>
      <c r="H47" s="49">
        <f t="shared" si="10"/>
        <v>0</v>
      </c>
      <c r="I47" s="49"/>
      <c r="J47" s="49"/>
      <c r="K47" s="50">
        <f t="shared" si="6"/>
        <v>0</v>
      </c>
      <c r="L47" s="51">
        <f t="shared" si="11"/>
        <v>0</v>
      </c>
      <c r="M47" s="49">
        <f t="shared" si="12"/>
        <v>0</v>
      </c>
      <c r="N47" s="49">
        <f t="shared" si="13"/>
        <v>0</v>
      </c>
      <c r="O47" s="49">
        <f t="shared" si="14"/>
        <v>0</v>
      </c>
      <c r="P47" s="50">
        <f t="shared" si="5"/>
        <v>0</v>
      </c>
    </row>
    <row r="48" spans="1:16" ht="22.5" x14ac:dyDescent="0.2">
      <c r="A48" s="38" t="s">
        <v>76</v>
      </c>
      <c r="B48" s="150" t="s">
        <v>701</v>
      </c>
      <c r="C48" s="48" t="s">
        <v>907</v>
      </c>
      <c r="D48" s="24" t="s">
        <v>59</v>
      </c>
      <c r="E48" s="24">
        <v>1</v>
      </c>
      <c r="F48" s="49"/>
      <c r="G48" s="49"/>
      <c r="H48" s="49">
        <f t="shared" si="10"/>
        <v>0</v>
      </c>
      <c r="I48" s="49"/>
      <c r="J48" s="49"/>
      <c r="K48" s="50">
        <f t="shared" si="6"/>
        <v>0</v>
      </c>
      <c r="L48" s="51">
        <f t="shared" si="11"/>
        <v>0</v>
      </c>
      <c r="M48" s="49">
        <f t="shared" si="12"/>
        <v>0</v>
      </c>
      <c r="N48" s="49">
        <f t="shared" si="13"/>
        <v>0</v>
      </c>
      <c r="O48" s="49">
        <f t="shared" si="14"/>
        <v>0</v>
      </c>
      <c r="P48" s="50">
        <f t="shared" si="5"/>
        <v>0</v>
      </c>
    </row>
    <row r="49" spans="1:16" ht="22.5" x14ac:dyDescent="0.2">
      <c r="A49" s="38" t="s">
        <v>77</v>
      </c>
      <c r="B49" s="150" t="s">
        <v>701</v>
      </c>
      <c r="C49" s="48" t="s">
        <v>908</v>
      </c>
      <c r="D49" s="24" t="s">
        <v>88</v>
      </c>
      <c r="E49" s="24">
        <v>2</v>
      </c>
      <c r="F49" s="49"/>
      <c r="G49" s="49"/>
      <c r="H49" s="49">
        <f t="shared" si="10"/>
        <v>0</v>
      </c>
      <c r="I49" s="49"/>
      <c r="J49" s="49"/>
      <c r="K49" s="50">
        <f t="shared" si="6"/>
        <v>0</v>
      </c>
      <c r="L49" s="51">
        <f t="shared" si="11"/>
        <v>0</v>
      </c>
      <c r="M49" s="49">
        <f t="shared" si="12"/>
        <v>0</v>
      </c>
      <c r="N49" s="49">
        <f t="shared" si="13"/>
        <v>0</v>
      </c>
      <c r="O49" s="49">
        <f t="shared" si="14"/>
        <v>0</v>
      </c>
      <c r="P49" s="50">
        <f t="shared" si="5"/>
        <v>0</v>
      </c>
    </row>
    <row r="50" spans="1:16" ht="22.5" x14ac:dyDescent="0.2">
      <c r="A50" s="38" t="s">
        <v>78</v>
      </c>
      <c r="B50" s="150" t="s">
        <v>701</v>
      </c>
      <c r="C50" s="48" t="s">
        <v>909</v>
      </c>
      <c r="D50" s="24" t="s">
        <v>88</v>
      </c>
      <c r="E50" s="24">
        <v>2</v>
      </c>
      <c r="F50" s="49"/>
      <c r="G50" s="49"/>
      <c r="H50" s="49">
        <f t="shared" si="10"/>
        <v>0</v>
      </c>
      <c r="I50" s="49"/>
      <c r="J50" s="49"/>
      <c r="K50" s="50">
        <f t="shared" si="6"/>
        <v>0</v>
      </c>
      <c r="L50" s="51">
        <f t="shared" si="11"/>
        <v>0</v>
      </c>
      <c r="M50" s="49">
        <f t="shared" si="12"/>
        <v>0</v>
      </c>
      <c r="N50" s="49">
        <f t="shared" si="13"/>
        <v>0</v>
      </c>
      <c r="O50" s="49">
        <f t="shared" si="14"/>
        <v>0</v>
      </c>
      <c r="P50" s="50">
        <f t="shared" si="5"/>
        <v>0</v>
      </c>
    </row>
    <row r="51" spans="1:16" ht="22.5" x14ac:dyDescent="0.2">
      <c r="A51" s="38" t="s">
        <v>79</v>
      </c>
      <c r="B51" s="150" t="s">
        <v>701</v>
      </c>
      <c r="C51" s="48" t="s">
        <v>910</v>
      </c>
      <c r="D51" s="24" t="s">
        <v>59</v>
      </c>
      <c r="E51" s="24">
        <v>2</v>
      </c>
      <c r="F51" s="49"/>
      <c r="G51" s="49"/>
      <c r="H51" s="49">
        <f t="shared" si="10"/>
        <v>0</v>
      </c>
      <c r="I51" s="49"/>
      <c r="J51" s="49"/>
      <c r="K51" s="50">
        <f t="shared" si="6"/>
        <v>0</v>
      </c>
      <c r="L51" s="51">
        <f t="shared" si="11"/>
        <v>0</v>
      </c>
      <c r="M51" s="49">
        <f t="shared" si="12"/>
        <v>0</v>
      </c>
      <c r="N51" s="49">
        <f t="shared" si="13"/>
        <v>0</v>
      </c>
      <c r="O51" s="49">
        <f t="shared" si="14"/>
        <v>0</v>
      </c>
      <c r="P51" s="50">
        <f t="shared" si="5"/>
        <v>0</v>
      </c>
    </row>
    <row r="52" spans="1:16" ht="22.5" x14ac:dyDescent="0.2">
      <c r="A52" s="38" t="s">
        <v>80</v>
      </c>
      <c r="B52" s="150" t="s">
        <v>701</v>
      </c>
      <c r="C52" s="48" t="s">
        <v>913</v>
      </c>
      <c r="D52" s="24" t="s">
        <v>88</v>
      </c>
      <c r="E52" s="24">
        <v>1</v>
      </c>
      <c r="F52" s="49"/>
      <c r="G52" s="49"/>
      <c r="H52" s="49">
        <f t="shared" si="10"/>
        <v>0</v>
      </c>
      <c r="I52" s="49"/>
      <c r="J52" s="49"/>
      <c r="K52" s="50">
        <f t="shared" si="6"/>
        <v>0</v>
      </c>
      <c r="L52" s="51">
        <f t="shared" si="11"/>
        <v>0</v>
      </c>
      <c r="M52" s="49">
        <f t="shared" si="12"/>
        <v>0</v>
      </c>
      <c r="N52" s="49">
        <f t="shared" si="13"/>
        <v>0</v>
      </c>
      <c r="O52" s="49">
        <f t="shared" si="14"/>
        <v>0</v>
      </c>
      <c r="P52" s="50">
        <f t="shared" si="5"/>
        <v>0</v>
      </c>
    </row>
    <row r="53" spans="1:16" ht="22.5" x14ac:dyDescent="0.2">
      <c r="A53" s="38" t="s">
        <v>81</v>
      </c>
      <c r="B53" s="150" t="s">
        <v>701</v>
      </c>
      <c r="C53" s="48" t="s">
        <v>914</v>
      </c>
      <c r="D53" s="24" t="s">
        <v>88</v>
      </c>
      <c r="E53" s="24">
        <v>1</v>
      </c>
      <c r="F53" s="49"/>
      <c r="G53" s="49"/>
      <c r="H53" s="49">
        <f t="shared" si="10"/>
        <v>0</v>
      </c>
      <c r="I53" s="49"/>
      <c r="J53" s="49"/>
      <c r="K53" s="50">
        <f t="shared" si="6"/>
        <v>0</v>
      </c>
      <c r="L53" s="51">
        <f t="shared" si="11"/>
        <v>0</v>
      </c>
      <c r="M53" s="49">
        <f t="shared" si="12"/>
        <v>0</v>
      </c>
      <c r="N53" s="49">
        <f t="shared" si="13"/>
        <v>0</v>
      </c>
      <c r="O53" s="49">
        <f t="shared" si="14"/>
        <v>0</v>
      </c>
      <c r="P53" s="50">
        <f t="shared" si="5"/>
        <v>0</v>
      </c>
    </row>
    <row r="54" spans="1:16" ht="22.5" x14ac:dyDescent="0.2">
      <c r="A54" s="38" t="s">
        <v>82</v>
      </c>
      <c r="B54" s="150" t="s">
        <v>701</v>
      </c>
      <c r="C54" s="48" t="s">
        <v>915</v>
      </c>
      <c r="D54" s="24" t="s">
        <v>59</v>
      </c>
      <c r="E54" s="24">
        <v>2</v>
      </c>
      <c r="F54" s="49"/>
      <c r="G54" s="49"/>
      <c r="H54" s="49">
        <f t="shared" si="10"/>
        <v>0</v>
      </c>
      <c r="I54" s="49"/>
      <c r="J54" s="49"/>
      <c r="K54" s="50">
        <f t="shared" si="6"/>
        <v>0</v>
      </c>
      <c r="L54" s="51">
        <f t="shared" si="11"/>
        <v>0</v>
      </c>
      <c r="M54" s="49">
        <f t="shared" si="12"/>
        <v>0</v>
      </c>
      <c r="N54" s="49">
        <f t="shared" si="13"/>
        <v>0</v>
      </c>
      <c r="O54" s="49">
        <f t="shared" si="14"/>
        <v>0</v>
      </c>
      <c r="P54" s="50">
        <f t="shared" si="5"/>
        <v>0</v>
      </c>
    </row>
    <row r="55" spans="1:16" ht="22.5" x14ac:dyDescent="0.2">
      <c r="A55" s="38" t="s">
        <v>91</v>
      </c>
      <c r="B55" s="150" t="s">
        <v>701</v>
      </c>
      <c r="C55" s="48" t="s">
        <v>916</v>
      </c>
      <c r="D55" s="24" t="s">
        <v>59</v>
      </c>
      <c r="E55" s="24">
        <v>1</v>
      </c>
      <c r="F55" s="49"/>
      <c r="G55" s="49"/>
      <c r="H55" s="49">
        <f t="shared" si="10"/>
        <v>0</v>
      </c>
      <c r="I55" s="49"/>
      <c r="J55" s="49"/>
      <c r="K55" s="50">
        <f t="shared" si="6"/>
        <v>0</v>
      </c>
      <c r="L55" s="51">
        <f t="shared" si="11"/>
        <v>0</v>
      </c>
      <c r="M55" s="49">
        <f t="shared" si="12"/>
        <v>0</v>
      </c>
      <c r="N55" s="49">
        <f t="shared" si="13"/>
        <v>0</v>
      </c>
      <c r="O55" s="49">
        <f t="shared" si="14"/>
        <v>0</v>
      </c>
      <c r="P55" s="50">
        <f t="shared" si="5"/>
        <v>0</v>
      </c>
    </row>
    <row r="56" spans="1:16" ht="22.5" x14ac:dyDescent="0.2">
      <c r="A56" s="38" t="s">
        <v>93</v>
      </c>
      <c r="B56" s="150" t="s">
        <v>701</v>
      </c>
      <c r="C56" s="48" t="s">
        <v>917</v>
      </c>
      <c r="D56" s="24" t="s">
        <v>88</v>
      </c>
      <c r="E56" s="24">
        <v>1</v>
      </c>
      <c r="F56" s="49"/>
      <c r="G56" s="49"/>
      <c r="H56" s="49">
        <f t="shared" si="10"/>
        <v>0</v>
      </c>
      <c r="I56" s="49"/>
      <c r="J56" s="49"/>
      <c r="K56" s="50">
        <f t="shared" si="6"/>
        <v>0</v>
      </c>
      <c r="L56" s="51">
        <f t="shared" si="11"/>
        <v>0</v>
      </c>
      <c r="M56" s="49">
        <f t="shared" si="12"/>
        <v>0</v>
      </c>
      <c r="N56" s="49">
        <f t="shared" si="13"/>
        <v>0</v>
      </c>
      <c r="O56" s="49">
        <f t="shared" si="14"/>
        <v>0</v>
      </c>
      <c r="P56" s="50">
        <f t="shared" si="5"/>
        <v>0</v>
      </c>
    </row>
    <row r="57" spans="1:16" ht="22.5" x14ac:dyDescent="0.2">
      <c r="A57" s="38" t="s">
        <v>95</v>
      </c>
      <c r="B57" s="150" t="s">
        <v>701</v>
      </c>
      <c r="C57" s="48" t="s">
        <v>918</v>
      </c>
      <c r="D57" s="24" t="s">
        <v>88</v>
      </c>
      <c r="E57" s="24">
        <v>1</v>
      </c>
      <c r="F57" s="49"/>
      <c r="G57" s="49"/>
      <c r="H57" s="49">
        <f t="shared" si="10"/>
        <v>0</v>
      </c>
      <c r="I57" s="49"/>
      <c r="J57" s="49"/>
      <c r="K57" s="50">
        <f t="shared" si="6"/>
        <v>0</v>
      </c>
      <c r="L57" s="51">
        <f t="shared" si="11"/>
        <v>0</v>
      </c>
      <c r="M57" s="49">
        <f t="shared" si="12"/>
        <v>0</v>
      </c>
      <c r="N57" s="49">
        <f t="shared" si="13"/>
        <v>0</v>
      </c>
      <c r="O57" s="49">
        <f t="shared" si="14"/>
        <v>0</v>
      </c>
      <c r="P57" s="50">
        <f t="shared" si="5"/>
        <v>0</v>
      </c>
    </row>
    <row r="58" spans="1:16" ht="22.5" x14ac:dyDescent="0.2">
      <c r="A58" s="38" t="s">
        <v>97</v>
      </c>
      <c r="B58" s="150" t="s">
        <v>701</v>
      </c>
      <c r="C58" s="48" t="s">
        <v>919</v>
      </c>
      <c r="D58" s="24" t="s">
        <v>88</v>
      </c>
      <c r="E58" s="24">
        <v>1</v>
      </c>
      <c r="F58" s="49"/>
      <c r="G58" s="49"/>
      <c r="H58" s="49">
        <f t="shared" si="10"/>
        <v>0</v>
      </c>
      <c r="I58" s="49"/>
      <c r="J58" s="49"/>
      <c r="K58" s="50">
        <f t="shared" si="6"/>
        <v>0</v>
      </c>
      <c r="L58" s="51">
        <f t="shared" si="11"/>
        <v>0</v>
      </c>
      <c r="M58" s="49">
        <f t="shared" si="12"/>
        <v>0</v>
      </c>
      <c r="N58" s="49">
        <f t="shared" si="13"/>
        <v>0</v>
      </c>
      <c r="O58" s="49">
        <f t="shared" si="14"/>
        <v>0</v>
      </c>
      <c r="P58" s="50">
        <f t="shared" si="5"/>
        <v>0</v>
      </c>
    </row>
    <row r="59" spans="1:16" ht="22.5" x14ac:dyDescent="0.2">
      <c r="A59" s="38" t="s">
        <v>99</v>
      </c>
      <c r="B59" s="150" t="s">
        <v>701</v>
      </c>
      <c r="C59" s="48" t="s">
        <v>920</v>
      </c>
      <c r="D59" s="24" t="s">
        <v>88</v>
      </c>
      <c r="E59" s="24">
        <v>1</v>
      </c>
      <c r="F59" s="49"/>
      <c r="G59" s="49"/>
      <c r="H59" s="49">
        <f t="shared" si="10"/>
        <v>0</v>
      </c>
      <c r="I59" s="49"/>
      <c r="J59" s="49"/>
      <c r="K59" s="50">
        <f t="shared" si="6"/>
        <v>0</v>
      </c>
      <c r="L59" s="51">
        <f t="shared" si="11"/>
        <v>0</v>
      </c>
      <c r="M59" s="49">
        <f t="shared" si="12"/>
        <v>0</v>
      </c>
      <c r="N59" s="49">
        <f t="shared" si="13"/>
        <v>0</v>
      </c>
      <c r="O59" s="49">
        <f t="shared" si="14"/>
        <v>0</v>
      </c>
      <c r="P59" s="50">
        <f t="shared" si="5"/>
        <v>0</v>
      </c>
    </row>
    <row r="60" spans="1:16" ht="22.5" x14ac:dyDescent="0.2">
      <c r="A60" s="38" t="s">
        <v>100</v>
      </c>
      <c r="B60" s="150" t="s">
        <v>701</v>
      </c>
      <c r="C60" s="48" t="s">
        <v>921</v>
      </c>
      <c r="D60" s="24" t="s">
        <v>88</v>
      </c>
      <c r="E60" s="24">
        <v>1</v>
      </c>
      <c r="F60" s="49"/>
      <c r="G60" s="49"/>
      <c r="H60" s="49">
        <f t="shared" si="10"/>
        <v>0</v>
      </c>
      <c r="I60" s="49"/>
      <c r="J60" s="49"/>
      <c r="K60" s="50">
        <f t="shared" si="6"/>
        <v>0</v>
      </c>
      <c r="L60" s="51">
        <f t="shared" si="11"/>
        <v>0</v>
      </c>
      <c r="M60" s="49">
        <f t="shared" si="12"/>
        <v>0</v>
      </c>
      <c r="N60" s="49">
        <f t="shared" si="13"/>
        <v>0</v>
      </c>
      <c r="O60" s="49">
        <f t="shared" si="14"/>
        <v>0</v>
      </c>
      <c r="P60" s="50">
        <f t="shared" si="5"/>
        <v>0</v>
      </c>
    </row>
    <row r="61" spans="1:16" ht="22.5" x14ac:dyDescent="0.2">
      <c r="A61" s="213" t="s">
        <v>104</v>
      </c>
      <c r="B61" s="150" t="s">
        <v>701</v>
      </c>
      <c r="C61" s="48" t="s">
        <v>922</v>
      </c>
      <c r="D61" s="24" t="s">
        <v>88</v>
      </c>
      <c r="E61" s="24">
        <v>1</v>
      </c>
      <c r="F61" s="49"/>
      <c r="G61" s="49"/>
      <c r="H61" s="49">
        <f t="shared" si="10"/>
        <v>0</v>
      </c>
      <c r="I61" s="49"/>
      <c r="J61" s="49"/>
      <c r="K61" s="50">
        <f t="shared" si="6"/>
        <v>0</v>
      </c>
      <c r="L61" s="51">
        <f t="shared" si="11"/>
        <v>0</v>
      </c>
      <c r="M61" s="49">
        <f t="shared" si="12"/>
        <v>0</v>
      </c>
      <c r="N61" s="49">
        <f t="shared" si="13"/>
        <v>0</v>
      </c>
      <c r="O61" s="49">
        <f t="shared" si="14"/>
        <v>0</v>
      </c>
      <c r="P61" s="50">
        <f t="shared" si="5"/>
        <v>0</v>
      </c>
    </row>
    <row r="62" spans="1:16" ht="22.5" x14ac:dyDescent="0.2">
      <c r="A62" s="213" t="s">
        <v>105</v>
      </c>
      <c r="B62" s="150" t="s">
        <v>701</v>
      </c>
      <c r="C62" s="48" t="s">
        <v>923</v>
      </c>
      <c r="D62" s="24" t="s">
        <v>59</v>
      </c>
      <c r="E62" s="24">
        <v>1</v>
      </c>
      <c r="F62" s="49"/>
      <c r="G62" s="49"/>
      <c r="H62" s="49">
        <f t="shared" si="10"/>
        <v>0</v>
      </c>
      <c r="I62" s="49"/>
      <c r="J62" s="49"/>
      <c r="K62" s="50">
        <f t="shared" si="6"/>
        <v>0</v>
      </c>
      <c r="L62" s="51">
        <f t="shared" si="11"/>
        <v>0</v>
      </c>
      <c r="M62" s="49">
        <f t="shared" si="12"/>
        <v>0</v>
      </c>
      <c r="N62" s="49">
        <f t="shared" si="13"/>
        <v>0</v>
      </c>
      <c r="O62" s="49">
        <f t="shared" si="14"/>
        <v>0</v>
      </c>
      <c r="P62" s="50">
        <f t="shared" si="5"/>
        <v>0</v>
      </c>
    </row>
    <row r="63" spans="1:16" ht="22.5" x14ac:dyDescent="0.2">
      <c r="A63" s="213" t="s">
        <v>107</v>
      </c>
      <c r="B63" s="150" t="s">
        <v>701</v>
      </c>
      <c r="C63" s="48" t="s">
        <v>924</v>
      </c>
      <c r="D63" s="24" t="s">
        <v>74</v>
      </c>
      <c r="E63" s="24">
        <v>2.5</v>
      </c>
      <c r="F63" s="49"/>
      <c r="G63" s="49"/>
      <c r="H63" s="49">
        <f t="shared" si="10"/>
        <v>0</v>
      </c>
      <c r="I63" s="49"/>
      <c r="J63" s="49"/>
      <c r="K63" s="50">
        <f t="shared" si="6"/>
        <v>0</v>
      </c>
      <c r="L63" s="51">
        <f t="shared" si="11"/>
        <v>0</v>
      </c>
      <c r="M63" s="49">
        <f t="shared" si="12"/>
        <v>0</v>
      </c>
      <c r="N63" s="49">
        <f t="shared" si="13"/>
        <v>0</v>
      </c>
      <c r="O63" s="49">
        <f t="shared" si="14"/>
        <v>0</v>
      </c>
      <c r="P63" s="50">
        <f t="shared" si="5"/>
        <v>0</v>
      </c>
    </row>
    <row r="64" spans="1:16" ht="22.5" x14ac:dyDescent="0.2">
      <c r="A64" s="213" t="s">
        <v>231</v>
      </c>
      <c r="B64" s="150" t="s">
        <v>701</v>
      </c>
      <c r="C64" s="48" t="s">
        <v>925</v>
      </c>
      <c r="D64" s="24" t="s">
        <v>74</v>
      </c>
      <c r="E64" s="24">
        <v>2.5</v>
      </c>
      <c r="F64" s="49"/>
      <c r="G64" s="49"/>
      <c r="H64" s="49">
        <f t="shared" si="10"/>
        <v>0</v>
      </c>
      <c r="I64" s="49"/>
      <c r="J64" s="49"/>
      <c r="K64" s="50">
        <f t="shared" si="6"/>
        <v>0</v>
      </c>
      <c r="L64" s="51">
        <f t="shared" si="11"/>
        <v>0</v>
      </c>
      <c r="M64" s="49">
        <f t="shared" si="12"/>
        <v>0</v>
      </c>
      <c r="N64" s="49">
        <f t="shared" si="13"/>
        <v>0</v>
      </c>
      <c r="O64" s="49">
        <f t="shared" si="14"/>
        <v>0</v>
      </c>
      <c r="P64" s="50">
        <f t="shared" si="5"/>
        <v>0</v>
      </c>
    </row>
    <row r="65" spans="1:16" ht="22.5" x14ac:dyDescent="0.2">
      <c r="A65" s="213" t="s">
        <v>232</v>
      </c>
      <c r="B65" s="150" t="s">
        <v>701</v>
      </c>
      <c r="C65" s="48" t="s">
        <v>926</v>
      </c>
      <c r="D65" s="24" t="s">
        <v>88</v>
      </c>
      <c r="E65" s="24">
        <v>1</v>
      </c>
      <c r="F65" s="49"/>
      <c r="G65" s="49"/>
      <c r="H65" s="49">
        <f t="shared" si="10"/>
        <v>0</v>
      </c>
      <c r="I65" s="49"/>
      <c r="J65" s="49"/>
      <c r="K65" s="50">
        <f t="shared" si="6"/>
        <v>0</v>
      </c>
      <c r="L65" s="51">
        <f t="shared" si="11"/>
        <v>0</v>
      </c>
      <c r="M65" s="49">
        <f t="shared" si="12"/>
        <v>0</v>
      </c>
      <c r="N65" s="49">
        <f t="shared" si="13"/>
        <v>0</v>
      </c>
      <c r="O65" s="49">
        <f t="shared" si="14"/>
        <v>0</v>
      </c>
      <c r="P65" s="50">
        <f t="shared" si="5"/>
        <v>0</v>
      </c>
    </row>
    <row r="66" spans="1:16" ht="22.5" x14ac:dyDescent="0.2">
      <c r="A66" s="213" t="s">
        <v>233</v>
      </c>
      <c r="B66" s="150" t="s">
        <v>701</v>
      </c>
      <c r="C66" s="48" t="s">
        <v>927</v>
      </c>
      <c r="D66" s="24" t="s">
        <v>669</v>
      </c>
      <c r="E66" s="24">
        <v>1</v>
      </c>
      <c r="F66" s="49"/>
      <c r="G66" s="49"/>
      <c r="H66" s="49">
        <f t="shared" si="10"/>
        <v>0</v>
      </c>
      <c r="I66" s="49"/>
      <c r="J66" s="49"/>
      <c r="K66" s="50">
        <f t="shared" si="6"/>
        <v>0</v>
      </c>
      <c r="L66" s="51">
        <f t="shared" si="11"/>
        <v>0</v>
      </c>
      <c r="M66" s="49">
        <f t="shared" si="12"/>
        <v>0</v>
      </c>
      <c r="N66" s="49">
        <f t="shared" si="13"/>
        <v>0</v>
      </c>
      <c r="O66" s="49">
        <f t="shared" si="14"/>
        <v>0</v>
      </c>
      <c r="P66" s="50">
        <f t="shared" si="5"/>
        <v>0</v>
      </c>
    </row>
    <row r="67" spans="1:16" ht="22.5" x14ac:dyDescent="0.2">
      <c r="A67" s="213" t="s">
        <v>234</v>
      </c>
      <c r="B67" s="150" t="s">
        <v>701</v>
      </c>
      <c r="C67" s="48" t="s">
        <v>928</v>
      </c>
      <c r="D67" s="24" t="s">
        <v>74</v>
      </c>
      <c r="E67" s="24">
        <v>3</v>
      </c>
      <c r="F67" s="49"/>
      <c r="G67" s="49"/>
      <c r="H67" s="49">
        <f t="shared" si="10"/>
        <v>0</v>
      </c>
      <c r="I67" s="49"/>
      <c r="J67" s="49"/>
      <c r="K67" s="50">
        <f t="shared" si="6"/>
        <v>0</v>
      </c>
      <c r="L67" s="51">
        <f t="shared" si="11"/>
        <v>0</v>
      </c>
      <c r="M67" s="49">
        <f t="shared" si="12"/>
        <v>0</v>
      </c>
      <c r="N67" s="49">
        <f t="shared" si="13"/>
        <v>0</v>
      </c>
      <c r="O67" s="49">
        <f t="shared" si="14"/>
        <v>0</v>
      </c>
      <c r="P67" s="50">
        <f t="shared" si="5"/>
        <v>0</v>
      </c>
    </row>
    <row r="68" spans="1:16" ht="22.5" x14ac:dyDescent="0.2">
      <c r="A68" s="213" t="s">
        <v>234</v>
      </c>
      <c r="B68" s="150" t="s">
        <v>701</v>
      </c>
      <c r="C68" s="48" t="s">
        <v>939</v>
      </c>
      <c r="D68" s="24" t="s">
        <v>74</v>
      </c>
      <c r="E68" s="24">
        <v>22</v>
      </c>
      <c r="F68" s="49"/>
      <c r="G68" s="49"/>
      <c r="H68" s="49">
        <f t="shared" si="10"/>
        <v>0</v>
      </c>
      <c r="I68" s="49"/>
      <c r="J68" s="49"/>
      <c r="K68" s="50">
        <f t="shared" si="6"/>
        <v>0</v>
      </c>
      <c r="L68" s="51">
        <f t="shared" si="11"/>
        <v>0</v>
      </c>
      <c r="M68" s="49">
        <f t="shared" si="12"/>
        <v>0</v>
      </c>
      <c r="N68" s="49">
        <f t="shared" si="13"/>
        <v>0</v>
      </c>
      <c r="O68" s="49">
        <f t="shared" si="14"/>
        <v>0</v>
      </c>
      <c r="P68" s="50">
        <f t="shared" si="5"/>
        <v>0</v>
      </c>
    </row>
    <row r="69" spans="1:16" ht="12" thickBot="1" x14ac:dyDescent="0.25">
      <c r="A69" s="286" t="s">
        <v>702</v>
      </c>
      <c r="B69" s="287"/>
      <c r="C69" s="287"/>
      <c r="D69" s="287"/>
      <c r="E69" s="287"/>
      <c r="F69" s="287"/>
      <c r="G69" s="287"/>
      <c r="H69" s="287"/>
      <c r="I69" s="287"/>
      <c r="J69" s="287"/>
      <c r="K69" s="288"/>
      <c r="L69" s="210">
        <f>SUM(L15:L39)</f>
        <v>0</v>
      </c>
      <c r="M69" s="211">
        <f>SUM(M15:M39)</f>
        <v>0</v>
      </c>
      <c r="N69" s="211">
        <f>SUM(N15:N39)</f>
        <v>0</v>
      </c>
      <c r="O69" s="211">
        <f>SUM(O15:O39)</f>
        <v>0</v>
      </c>
      <c r="P69" s="212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82" t="str">
        <f>'Kops a'!C39:H39</f>
        <v>Vasilijs Ivanovs</v>
      </c>
      <c r="D72" s="282"/>
      <c r="E72" s="282"/>
      <c r="F72" s="282"/>
      <c r="G72" s="282"/>
      <c r="H72" s="282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15" t="s">
        <v>15</v>
      </c>
      <c r="D73" s="215"/>
      <c r="E73" s="215"/>
      <c r="F73" s="215"/>
      <c r="G73" s="215"/>
      <c r="H73" s="215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6" t="str">
        <f>'Kops a'!A42</f>
        <v>Tāme sastādīta 2024. gada 26. augusta</v>
      </c>
      <c r="B75" s="52"/>
      <c r="C75" s="52"/>
      <c r="D75" s="52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37</v>
      </c>
      <c r="B77" s="17"/>
      <c r="C77" s="282" t="str">
        <f>'Kops a'!C44:H44</f>
        <v>Vasilijs Ivanovs</v>
      </c>
      <c r="D77" s="282"/>
      <c r="E77" s="282"/>
      <c r="F77" s="282"/>
      <c r="G77" s="282"/>
      <c r="H77" s="282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15" t="s">
        <v>15</v>
      </c>
      <c r="D78" s="215"/>
      <c r="E78" s="215"/>
      <c r="F78" s="215"/>
      <c r="G78" s="215"/>
      <c r="H78" s="215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6" t="s">
        <v>54</v>
      </c>
      <c r="B80" s="52"/>
      <c r="C80" s="100" t="str">
        <f>'Kops a'!C47</f>
        <v>4-01907</v>
      </c>
      <c r="D80" s="5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32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31" priority="1" operator="equal">
      <formula>0</formula>
    </cfRule>
  </conditionalFormatting>
  <conditionalFormatting sqref="A69:K69">
    <cfRule type="containsText" dxfId="30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29" priority="11" operator="equal">
      <formula>0</formula>
    </cfRule>
  </conditionalFormatting>
  <conditionalFormatting sqref="C77:H77">
    <cfRule type="cellIs" dxfId="28" priority="12" operator="equal">
      <formula>0</formula>
    </cfRule>
  </conditionalFormatting>
  <conditionalFormatting sqref="C2:I2">
    <cfRule type="cellIs" dxfId="27" priority="30" operator="equal">
      <formula>0</formula>
    </cfRule>
  </conditionalFormatting>
  <conditionalFormatting sqref="C4:I4">
    <cfRule type="cellIs" dxfId="26" priority="22" operator="equal">
      <formula>0</formula>
    </cfRule>
  </conditionalFormatting>
  <conditionalFormatting sqref="D1">
    <cfRule type="cellIs" dxfId="25" priority="9" operator="equal">
      <formula>0</formula>
    </cfRule>
  </conditionalFormatting>
  <conditionalFormatting sqref="D5:L8">
    <cfRule type="cellIs" dxfId="24" priority="19" operator="equal">
      <formula>0</formula>
    </cfRule>
  </conditionalFormatting>
  <conditionalFormatting sqref="C72:H72 C77:H77 C80 H15:H68 K15:P68">
    <cfRule type="cellIs" dxfId="23" priority="10" operator="equal">
      <formula>0</formula>
    </cfRule>
  </conditionalFormatting>
  <conditionalFormatting sqref="L69:P69">
    <cfRule type="cellIs" dxfId="22" priority="23" operator="equal">
      <formula>0</formula>
    </cfRule>
  </conditionalFormatting>
  <conditionalFormatting sqref="N9:O9">
    <cfRule type="cellIs" dxfId="21" priority="33" operator="equal">
      <formula>0</formula>
    </cfRule>
  </conditionalFormatting>
  <conditionalFormatting sqref="O10:P10">
    <cfRule type="cellIs" dxfId="20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P31"/>
  <sheetViews>
    <sheetView workbookViewId="0">
      <selection activeCell="S32" sqref="S32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>
        <v>5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4" t="s">
        <v>879</v>
      </c>
      <c r="D2" s="264"/>
      <c r="E2" s="264"/>
      <c r="F2" s="264"/>
      <c r="G2" s="264"/>
      <c r="H2" s="264"/>
      <c r="I2" s="264"/>
      <c r="J2" s="29"/>
    </row>
    <row r="3" spans="1:16" x14ac:dyDescent="0.2">
      <c r="A3" s="30"/>
      <c r="B3" s="30"/>
      <c r="C3" s="224" t="s">
        <v>17</v>
      </c>
      <c r="D3" s="224"/>
      <c r="E3" s="224"/>
      <c r="F3" s="224"/>
      <c r="G3" s="224"/>
      <c r="H3" s="224"/>
      <c r="I3" s="224"/>
      <c r="J3" s="30"/>
    </row>
    <row r="4" spans="1:16" x14ac:dyDescent="0.2">
      <c r="A4" s="30"/>
      <c r="B4" s="30"/>
      <c r="C4" s="265" t="s">
        <v>52</v>
      </c>
      <c r="D4" s="265"/>
      <c r="E4" s="265"/>
      <c r="F4" s="265"/>
      <c r="G4" s="265"/>
      <c r="H4" s="265"/>
      <c r="I4" s="265"/>
      <c r="J4" s="30"/>
    </row>
    <row r="5" spans="1:16" x14ac:dyDescent="0.2">
      <c r="A5" s="22"/>
      <c r="B5" s="22"/>
      <c r="C5" s="27" t="s">
        <v>5</v>
      </c>
      <c r="D5" s="279" t="str">
        <f>'Kops a'!D6</f>
        <v>Daudzīvokļu dzīvojamais mājās</v>
      </c>
      <c r="E5" s="279"/>
      <c r="F5" s="279"/>
      <c r="G5" s="279"/>
      <c r="H5" s="279"/>
      <c r="I5" s="279"/>
      <c r="J5" s="279"/>
      <c r="K5" s="279"/>
      <c r="L5" s="279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79" t="str">
        <f>'Kops a'!D7</f>
        <v>Energoefektivitātes paaugstināšana daudzdzīvokļu dzīvojamai mājai</v>
      </c>
      <c r="E6" s="279"/>
      <c r="F6" s="279"/>
      <c r="G6" s="279"/>
      <c r="H6" s="279"/>
      <c r="I6" s="279"/>
      <c r="J6" s="279"/>
      <c r="K6" s="279"/>
      <c r="L6" s="279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79" t="str">
        <f>'Kops a'!D8</f>
        <v>Rūpnīcas ielā 6, Rēzeknē, LV-4604</v>
      </c>
      <c r="E7" s="279"/>
      <c r="F7" s="279"/>
      <c r="G7" s="279"/>
      <c r="H7" s="279"/>
      <c r="I7" s="279"/>
      <c r="J7" s="279"/>
      <c r="K7" s="279"/>
      <c r="L7" s="279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9" t="str">
        <f>'Kops a'!D9</f>
        <v>TP_01.24</v>
      </c>
      <c r="E8" s="279"/>
      <c r="F8" s="279"/>
      <c r="G8" s="279"/>
      <c r="H8" s="279"/>
      <c r="I8" s="279"/>
      <c r="J8" s="279"/>
      <c r="K8" s="279"/>
      <c r="L8" s="279"/>
      <c r="M8" s="17"/>
      <c r="N8" s="17"/>
      <c r="O8" s="17"/>
      <c r="P8" s="17"/>
    </row>
    <row r="9" spans="1:16" ht="11.25" customHeight="1" x14ac:dyDescent="0.2">
      <c r="A9" s="266" t="s">
        <v>892</v>
      </c>
      <c r="B9" s="266"/>
      <c r="C9" s="266"/>
      <c r="D9" s="266"/>
      <c r="E9" s="266"/>
      <c r="F9" s="266"/>
      <c r="G9" s="31"/>
      <c r="H9" s="31"/>
      <c r="I9" s="31"/>
      <c r="J9" s="270" t="s">
        <v>39</v>
      </c>
      <c r="K9" s="270"/>
      <c r="L9" s="270"/>
      <c r="M9" s="270"/>
      <c r="N9" s="278">
        <f>P21</f>
        <v>0</v>
      </c>
      <c r="O9" s="278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A25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1" t="s">
        <v>23</v>
      </c>
      <c r="B12" s="273" t="s">
        <v>40</v>
      </c>
      <c r="C12" s="268" t="s">
        <v>41</v>
      </c>
      <c r="D12" s="276" t="s">
        <v>42</v>
      </c>
      <c r="E12" s="280" t="s">
        <v>43</v>
      </c>
      <c r="F12" s="267" t="s">
        <v>44</v>
      </c>
      <c r="G12" s="268"/>
      <c r="H12" s="268"/>
      <c r="I12" s="268"/>
      <c r="J12" s="268"/>
      <c r="K12" s="269"/>
      <c r="L12" s="267" t="s">
        <v>45</v>
      </c>
      <c r="M12" s="268"/>
      <c r="N12" s="268"/>
      <c r="O12" s="268"/>
      <c r="P12" s="269"/>
    </row>
    <row r="13" spans="1:16" ht="126.75" customHeight="1" thickBot="1" x14ac:dyDescent="0.25">
      <c r="A13" s="272"/>
      <c r="B13" s="274"/>
      <c r="C13" s="275"/>
      <c r="D13" s="277"/>
      <c r="E13" s="28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x14ac:dyDescent="0.2">
      <c r="A14" s="68">
        <v>1</v>
      </c>
      <c r="B14" s="69">
        <v>2</v>
      </c>
      <c r="C14" s="94">
        <v>3</v>
      </c>
      <c r="D14" s="194">
        <v>4</v>
      </c>
      <c r="E14" s="195">
        <v>5</v>
      </c>
      <c r="F14" s="196">
        <v>6</v>
      </c>
      <c r="G14" s="197">
        <v>7</v>
      </c>
      <c r="H14" s="197">
        <v>8</v>
      </c>
      <c r="I14" s="197">
        <v>9</v>
      </c>
      <c r="J14" s="197">
        <v>10</v>
      </c>
      <c r="K14" s="198">
        <v>11</v>
      </c>
      <c r="L14" s="196">
        <v>12</v>
      </c>
      <c r="M14" s="197">
        <v>13</v>
      </c>
      <c r="N14" s="197">
        <v>14</v>
      </c>
      <c r="O14" s="197">
        <v>15</v>
      </c>
      <c r="P14" s="198">
        <v>16</v>
      </c>
    </row>
    <row r="15" spans="1:16" ht="22.5" x14ac:dyDescent="0.2">
      <c r="A15" s="38" t="s">
        <v>479</v>
      </c>
      <c r="B15" s="150" t="s">
        <v>701</v>
      </c>
      <c r="C15" s="203" t="s">
        <v>883</v>
      </c>
      <c r="D15" s="74" t="s">
        <v>881</v>
      </c>
      <c r="E15" s="74">
        <v>8</v>
      </c>
      <c r="F15" s="75"/>
      <c r="G15" s="72"/>
      <c r="H15" s="49">
        <f t="shared" ref="H15:H20" si="0">ROUND(F15*G15,2)</f>
        <v>0</v>
      </c>
      <c r="I15" s="72"/>
      <c r="J15" s="72"/>
      <c r="K15" s="50">
        <f t="shared" ref="K15:K20" si="1">SUM(H15:J15)</f>
        <v>0</v>
      </c>
      <c r="L15" s="51">
        <f t="shared" ref="L15:L20" si="2">ROUND(E15*F15,2)</f>
        <v>0</v>
      </c>
      <c r="M15" s="49">
        <f t="shared" ref="M15:M20" si="3">ROUND(H15*E15,2)</f>
        <v>0</v>
      </c>
      <c r="N15" s="49">
        <f t="shared" ref="N15:N20" si="4">ROUND(I15*E15,2)</f>
        <v>0</v>
      </c>
      <c r="O15" s="49">
        <f t="shared" ref="O15:O20" si="5">ROUND(J15*E15,2)</f>
        <v>0</v>
      </c>
      <c r="P15" s="50">
        <f t="shared" ref="P15:P20" si="6">SUM(M15:O15)</f>
        <v>0</v>
      </c>
    </row>
    <row r="16" spans="1:16" ht="22.5" x14ac:dyDescent="0.2">
      <c r="A16" s="38" t="s">
        <v>480</v>
      </c>
      <c r="B16" s="150" t="s">
        <v>701</v>
      </c>
      <c r="C16" s="203" t="s">
        <v>884</v>
      </c>
      <c r="D16" s="74" t="s">
        <v>881</v>
      </c>
      <c r="E16" s="74">
        <v>12</v>
      </c>
      <c r="F16" s="75"/>
      <c r="G16" s="72"/>
      <c r="H16" s="49">
        <f t="shared" si="0"/>
        <v>0</v>
      </c>
      <c r="I16" s="72"/>
      <c r="J16" s="72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 t="shared" si="4"/>
        <v>0</v>
      </c>
      <c r="O16" s="49">
        <f t="shared" si="5"/>
        <v>0</v>
      </c>
      <c r="P16" s="50">
        <f t="shared" si="6"/>
        <v>0</v>
      </c>
    </row>
    <row r="17" spans="1:16" ht="22.5" x14ac:dyDescent="0.2">
      <c r="A17" s="38" t="s">
        <v>566</v>
      </c>
      <c r="B17" s="150" t="s">
        <v>701</v>
      </c>
      <c r="C17" s="203" t="s">
        <v>885</v>
      </c>
      <c r="D17" s="74" t="s">
        <v>881</v>
      </c>
      <c r="E17" s="74">
        <v>20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567</v>
      </c>
      <c r="B18" s="150" t="s">
        <v>701</v>
      </c>
      <c r="C18" s="203" t="s">
        <v>886</v>
      </c>
      <c r="D18" s="74" t="s">
        <v>881</v>
      </c>
      <c r="E18" s="74">
        <v>20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568</v>
      </c>
      <c r="B19" s="150" t="s">
        <v>701</v>
      </c>
      <c r="C19" s="48" t="s">
        <v>880</v>
      </c>
      <c r="D19" s="74" t="s">
        <v>696</v>
      </c>
      <c r="E19" s="74">
        <v>20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2" thickBot="1" x14ac:dyDescent="0.25">
      <c r="A20" s="38" t="s">
        <v>549</v>
      </c>
      <c r="B20" s="150" t="s">
        <v>701</v>
      </c>
      <c r="C20" s="48" t="s">
        <v>882</v>
      </c>
      <c r="D20" s="74" t="s">
        <v>696</v>
      </c>
      <c r="E20" s="74">
        <v>20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2" thickBot="1" x14ac:dyDescent="0.25">
      <c r="A21" s="283" t="s">
        <v>888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5"/>
      <c r="L21" s="76">
        <f>SUM(L15:L20)</f>
        <v>0</v>
      </c>
      <c r="M21" s="76">
        <f t="shared" ref="M21:P21" si="7">SUM(M15:M20)</f>
        <v>0</v>
      </c>
      <c r="N21" s="76">
        <f t="shared" si="7"/>
        <v>0</v>
      </c>
      <c r="O21" s="76">
        <f t="shared" si="7"/>
        <v>0</v>
      </c>
      <c r="P21" s="76">
        <f t="shared" si="7"/>
        <v>0</v>
      </c>
    </row>
    <row r="22" spans="1:16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  <row r="23" spans="1:16" x14ac:dyDescent="0.2">
      <c r="A23" s="1" t="s">
        <v>14</v>
      </c>
      <c r="B23" s="17"/>
      <c r="C23" s="282" t="str">
        <f>'Kops a'!C39:H39</f>
        <v>Vasilijs Ivanovs</v>
      </c>
      <c r="D23" s="282"/>
      <c r="E23" s="282"/>
      <c r="F23" s="282"/>
      <c r="G23" s="282"/>
      <c r="H23" s="282"/>
      <c r="I23" s="17"/>
      <c r="J23" s="17"/>
      <c r="K23" s="17"/>
      <c r="L23" s="17"/>
      <c r="M23" s="17"/>
      <c r="N23" s="17"/>
      <c r="O23" s="17"/>
      <c r="P23" s="17"/>
    </row>
    <row r="24" spans="1:16" x14ac:dyDescent="0.2">
      <c r="A24" s="17"/>
      <c r="B24" s="17"/>
      <c r="C24" s="215" t="s">
        <v>15</v>
      </c>
      <c r="D24" s="215"/>
      <c r="E24" s="215"/>
      <c r="F24" s="215"/>
      <c r="G24" s="215"/>
      <c r="H24" s="215"/>
      <c r="I24" s="17"/>
      <c r="J24" s="17"/>
      <c r="K24" s="17"/>
      <c r="L24" s="17"/>
      <c r="M24" s="17"/>
      <c r="N24" s="17"/>
      <c r="O24" s="17"/>
      <c r="P24" s="17"/>
    </row>
    <row r="25" spans="1:16" x14ac:dyDescent="0.2">
      <c r="A25" s="96" t="str">
        <f>'Kops a'!A42</f>
        <v>Tāme sastādīta 2024. gada 26. augusta</v>
      </c>
      <c r="B25" s="52"/>
      <c r="C25" s="52"/>
      <c r="D25" s="52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</row>
    <row r="27" spans="1:16" x14ac:dyDescent="0.2">
      <c r="A27" s="1" t="s">
        <v>37</v>
      </c>
      <c r="B27" s="17"/>
      <c r="C27" s="282" t="str">
        <f>'Kops a'!C44:H44</f>
        <v>Vasilijs Ivanovs</v>
      </c>
      <c r="D27" s="282"/>
      <c r="E27" s="282"/>
      <c r="F27" s="282"/>
      <c r="G27" s="282"/>
      <c r="H27" s="282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215" t="s">
        <v>15</v>
      </c>
      <c r="D28" s="215"/>
      <c r="E28" s="215"/>
      <c r="F28" s="215"/>
      <c r="G28" s="215"/>
      <c r="H28" s="215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96" t="s">
        <v>54</v>
      </c>
      <c r="B30" s="52"/>
      <c r="C30" s="100" t="str">
        <f>'Kops a'!C47</f>
        <v>4-01907</v>
      </c>
      <c r="D30" s="5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</sheetData>
  <mergeCells count="22">
    <mergeCell ref="C28:H28"/>
    <mergeCell ref="C4:I4"/>
    <mergeCell ref="F12:K12"/>
    <mergeCell ref="A9:F9"/>
    <mergeCell ref="J9:M9"/>
    <mergeCell ref="D8:L8"/>
    <mergeCell ref="A21:K21"/>
    <mergeCell ref="C23:H23"/>
    <mergeCell ref="C24:H24"/>
    <mergeCell ref="C27:H27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4:B20">
    <cfRule type="cellIs" dxfId="17" priority="1" operator="equal">
      <formula>0</formula>
    </cfRule>
  </conditionalFormatting>
  <conditionalFormatting sqref="A9:F9">
    <cfRule type="containsText" dxfId="16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21:K21">
    <cfRule type="containsText" dxfId="15" priority="21" operator="containsText" text="Tiešās izmaksas kopā, t. sk. darba devēja sociālais nodoklis __.__% ">
      <formula>NOT(ISERROR(SEARCH("Tiešās izmaksas kopā, t. sk. darba devēja sociālais nodoklis __.__% ",A21)))</formula>
    </cfRule>
  </conditionalFormatting>
  <conditionalFormatting sqref="C19:C20">
    <cfRule type="cellIs" dxfId="14" priority="3" operator="equal">
      <formula>0</formula>
    </cfRule>
  </conditionalFormatting>
  <conditionalFormatting sqref="C23:H23 C27:H27 C30">
    <cfRule type="cellIs" dxfId="13" priority="6" operator="equal">
      <formula>0</formula>
    </cfRule>
  </conditionalFormatting>
  <conditionalFormatting sqref="C23:H23">
    <cfRule type="cellIs" dxfId="12" priority="7" operator="equal">
      <formula>0</formula>
    </cfRule>
  </conditionalFormatting>
  <conditionalFormatting sqref="C27:H27">
    <cfRule type="cellIs" dxfId="11" priority="8" operator="equal">
      <formula>0</formula>
    </cfRule>
  </conditionalFormatting>
  <conditionalFormatting sqref="C2:I2">
    <cfRule type="cellIs" dxfId="10" priority="23" operator="equal">
      <formula>0</formula>
    </cfRule>
  </conditionalFormatting>
  <conditionalFormatting sqref="C4:I4">
    <cfRule type="cellIs" dxfId="9" priority="15" operator="equal">
      <formula>0</formula>
    </cfRule>
  </conditionalFormatting>
  <conditionalFormatting sqref="D1">
    <cfRule type="cellIs" dxfId="8" priority="5" operator="equal">
      <formula>0</formula>
    </cfRule>
  </conditionalFormatting>
  <conditionalFormatting sqref="D14:G20">
    <cfRule type="cellIs" dxfId="7" priority="4" operator="equal">
      <formula>0</formula>
    </cfRule>
  </conditionalFormatting>
  <conditionalFormatting sqref="D5:L8">
    <cfRule type="cellIs" dxfId="6" priority="12" operator="equal">
      <formula>0</formula>
    </cfRule>
  </conditionalFormatting>
  <conditionalFormatting sqref="I14:J20">
    <cfRule type="cellIs" dxfId="5" priority="27" operator="equal">
      <formula>0</formula>
    </cfRule>
  </conditionalFormatting>
  <conditionalFormatting sqref="L21:P21">
    <cfRule type="cellIs" dxfId="4" priority="16" operator="equal">
      <formula>0</formula>
    </cfRule>
  </conditionalFormatting>
  <conditionalFormatting sqref="N9:O9 H14:H20 K14:P20">
    <cfRule type="cellIs" dxfId="3" priority="26" operator="equal">
      <formula>0</formula>
    </cfRule>
  </conditionalFormatting>
  <conditionalFormatting sqref="O10:P10">
    <cfRule type="cellIs" dxfId="2" priority="11" operator="equal">
      <formula>"20__. gada __. _________"</formula>
    </cfRule>
  </conditionalFormatting>
  <pageMargins left="0.19685039370078741" right="0.19685039370078741" top="0.74803149606299213" bottom="0.74803149606299213" header="0.31496062992125984" footer="0.31496062992125984"/>
  <pageSetup paperSize="9" orientation="landscape" r:id="rId1"/>
  <headerFooter>
    <oddHeader>&amp;R&amp;"Arial,Обычный"&amp;8LT Nr. 5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C399243F-3BD4-4FCB-9E8E-25745F11CEF6}">
            <xm:f>NOT(ISERROR(SEARCH("Tāme sastādīta ____. gada ___. ______________",A25)))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A25</xm:sqref>
        </x14:conditionalFormatting>
        <x14:conditionalFormatting xmlns:xm="http://schemas.microsoft.com/office/excel/2006/main">
          <x14:cfRule type="containsText" priority="9" operator="containsText" id="{EE8D474B-520F-4D49-B52F-1F65B2DC795C}">
            <xm:f>NOT(ISERROR(SEARCH("Sertifikāta Nr. _________________________________",A30)))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A30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14"/>
    </sheetView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workbookViewId="0">
      <selection activeCell="F9" sqref="F9"/>
    </sheetView>
  </sheetViews>
  <sheetFormatPr defaultRowHeight="15" x14ac:dyDescent="0.25"/>
  <sheetData>
    <row r="3" spans="1:6" x14ac:dyDescent="0.25">
      <c r="A3" t="s">
        <v>945</v>
      </c>
      <c r="B3" t="s">
        <v>946</v>
      </c>
      <c r="D3" t="s">
        <v>947</v>
      </c>
      <c r="E3" t="s">
        <v>948</v>
      </c>
    </row>
    <row r="4" spans="1:6" x14ac:dyDescent="0.25">
      <c r="A4">
        <v>26</v>
      </c>
      <c r="B4">
        <f>RADIANS(A4)</f>
        <v>0.4537856055185257</v>
      </c>
      <c r="C4">
        <f>COS(B4)</f>
        <v>0.89879404629916704</v>
      </c>
      <c r="D4">
        <v>86.85</v>
      </c>
      <c r="E4">
        <f>D4/C4</f>
        <v>96.629478530270148</v>
      </c>
    </row>
    <row r="5" spans="1:6" x14ac:dyDescent="0.25">
      <c r="A5">
        <v>26</v>
      </c>
      <c r="B5">
        <f>RADIANS(A5)</f>
        <v>0.4537856055185257</v>
      </c>
      <c r="C5">
        <f>COS(B5)</f>
        <v>0.89879404629916704</v>
      </c>
      <c r="D5">
        <v>86.85</v>
      </c>
      <c r="E5">
        <f>D5/C5</f>
        <v>96.629478530270148</v>
      </c>
    </row>
    <row r="6" spans="1:6" x14ac:dyDescent="0.25">
      <c r="A6">
        <v>34</v>
      </c>
      <c r="B6">
        <f>RADIANS(A6)</f>
        <v>0.59341194567807209</v>
      </c>
      <c r="C6">
        <f>COS(B6)</f>
        <v>0.82903757255504162</v>
      </c>
      <c r="D6">
        <f>142.66+24.51+34.51</f>
        <v>201.67999999999998</v>
      </c>
      <c r="E6">
        <f>D6/C6</f>
        <v>243.27003585426763</v>
      </c>
    </row>
    <row r="7" spans="1:6" x14ac:dyDescent="0.25">
      <c r="A7">
        <v>34</v>
      </c>
      <c r="B7">
        <f>RADIANS(A7)</f>
        <v>0.59341194567807209</v>
      </c>
      <c r="C7">
        <f>COS(B7)</f>
        <v>0.82903757255504162</v>
      </c>
      <c r="D7">
        <f>142.66+24.51+34.51</f>
        <v>201.67999999999998</v>
      </c>
      <c r="E7">
        <f>D7/C7</f>
        <v>243.27003585426763</v>
      </c>
    </row>
    <row r="8" spans="1:6" x14ac:dyDescent="0.25">
      <c r="F8">
        <f>E4+E5+E6+E7</f>
        <v>679.79902876907556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28</vt:i4>
      </vt:variant>
    </vt:vector>
  </HeadingPairs>
  <TitlesOfParts>
    <vt:vector size="48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5</vt:lpstr>
      <vt:lpstr>kops.</vt:lpstr>
      <vt:lpstr>Sheet2</vt:lpstr>
      <vt:lpstr>Sheet1</vt:lpstr>
      <vt:lpstr>'1.1.'!Print_Area</vt:lpstr>
      <vt:lpstr>'1.2.'!Print_Area</vt:lpstr>
      <vt:lpstr>'1.3.'!Print_Area</vt:lpstr>
      <vt:lpstr>'1.4.'!Print_Area</vt:lpstr>
      <vt:lpstr>'1.5.'!Print_Area</vt:lpstr>
      <vt:lpstr>'1.6.'!Print_Area</vt:lpstr>
      <vt:lpstr>'1.7.'!Print_Area</vt:lpstr>
      <vt:lpstr>'2'!Print_Area</vt:lpstr>
      <vt:lpstr>'3.1.'!Print_Area</vt:lpstr>
      <vt:lpstr>'3.2.'!Print_Area</vt:lpstr>
      <vt:lpstr>'3.4.'!Print_Area</vt:lpstr>
      <vt:lpstr>'3.5.'!Print_Area</vt:lpstr>
      <vt:lpstr>'4'!Print_Area</vt:lpstr>
      <vt:lpstr>'5'!Print_Area</vt:lpstr>
      <vt:lpstr>'Kops a'!Print_Area</vt:lpstr>
      <vt:lpstr>'Kopt a'!Print_Area</vt:lpstr>
      <vt:lpstr>'1.1.'!Print_Titles</vt:lpstr>
      <vt:lpstr>'1.2.'!Print_Titles</vt:lpstr>
      <vt:lpstr>'1.3.'!Print_Titles</vt:lpstr>
      <vt:lpstr>'1.4.'!Print_Titles</vt:lpstr>
      <vt:lpstr>'1.5.'!Print_Titles</vt:lpstr>
      <vt:lpstr>'1.6.'!Print_Titles</vt:lpstr>
      <vt:lpstr>'1.7.'!Print_Titles</vt:lpstr>
      <vt:lpstr>'2'!Print_Titles</vt:lpstr>
      <vt:lpstr>'3.1.'!Print_Titles</vt:lpstr>
      <vt:lpstr>'3.2.'!Print_Titles</vt:lpstr>
      <vt:lpstr>'3.5.'!Print_Titles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User</cp:lastModifiedBy>
  <cp:lastPrinted>2024-02-29T09:07:45Z</cp:lastPrinted>
  <dcterms:created xsi:type="dcterms:W3CDTF">2019-03-11T11:42:22Z</dcterms:created>
  <dcterms:modified xsi:type="dcterms:W3CDTF">2024-10-07T14:44:28Z</dcterms:modified>
</cp:coreProperties>
</file>