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filterPrivacy="1"/>
  <xr:revisionPtr revIDLastSave="0" documentId="8_{7A3E3F34-A197-41F8-AFF9-6193EFF6A1FA}" xr6:coauthVersionLast="47" xr6:coauthVersionMax="47" xr10:uidLastSave="{00000000-0000-0000-0000-000000000000}"/>
  <bookViews>
    <workbookView xWindow="-110" yWindow="-110" windowWidth="19420" windowHeight="10420" tabRatio="895" activeTab="9" xr2:uid="{00000000-000D-0000-FFFF-FFFF00000000}"/>
  </bookViews>
  <sheets>
    <sheet name="Kopsavilkums" sheetId="2" r:id="rId1"/>
    <sheet name="1-1_Jumti" sheetId="33" r:id="rId2"/>
    <sheet name="1-2_Fasādes" sheetId="44" r:id="rId3"/>
    <sheet name="1-3_Šuves" sheetId="31" r:id="rId4"/>
    <sheet name="1-4_Dūmvadi un ventilācija" sheetId="4" r:id="rId5"/>
    <sheet name="1-5_Betonēšana" sheetId="29" r:id="rId6"/>
    <sheet name="1-6_Balkoni" sheetId="45" r:id="rId7"/>
    <sheet name="1-7_Pastiprināšanas darbi" sheetId="38" r:id="rId8"/>
    <sheet name="1-8_Logi un durvis" sheetId="47" r:id="rId9"/>
    <sheet name="1-9_Mehānismi" sheetId="46" r:id="rId10"/>
  </sheets>
  <definedNames>
    <definedName name="_xlnm.Print_Area" localSheetId="3">'1-3_Šuves'!#REF!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1" i="4" l="1" a="1"/>
  <c r="I41" i="4" s="1"/>
  <c r="I118" i="33" a="1"/>
  <c r="I118" i="33" s="1"/>
  <c r="I117" i="33" a="1"/>
  <c r="I117" i="33" s="1"/>
  <c r="H68" i="29"/>
  <c r="H69" i="29"/>
  <c r="E86" i="29" s="1" a="1"/>
  <c r="E86" i="29" s="1"/>
  <c r="H70" i="29"/>
  <c r="H71" i="29"/>
  <c r="H72" i="29"/>
  <c r="H73" i="29"/>
  <c r="H74" i="29"/>
  <c r="H75" i="29"/>
  <c r="E85" i="29" s="1" a="1"/>
  <c r="E85" i="29" s="1"/>
  <c r="H76" i="29"/>
  <c r="H77" i="29"/>
  <c r="H78" i="29"/>
  <c r="H79" i="29"/>
  <c r="H80" i="29"/>
  <c r="H67" i="29"/>
  <c r="H9" i="29"/>
  <c r="H10" i="29"/>
  <c r="H11" i="29"/>
  <c r="H12" i="29"/>
  <c r="H13" i="29"/>
  <c r="H14" i="29"/>
  <c r="H15" i="29"/>
  <c r="H16" i="29"/>
  <c r="H17" i="29"/>
  <c r="H18" i="29"/>
  <c r="H19" i="29"/>
  <c r="H20" i="29"/>
  <c r="I29" i="45" a="1"/>
  <c r="I29" i="45" s="1"/>
  <c r="E87" i="29" a="1"/>
  <c r="E87" i="29" s="1"/>
  <c r="E84" i="29" a="1"/>
  <c r="E84" i="29" s="1"/>
  <c r="I49" i="38" a="1"/>
  <c r="I49" i="38" s="1"/>
  <c r="E88" i="29" l="1" a="1"/>
  <c r="E88" i="29" s="1"/>
  <c r="J118" i="33" l="1"/>
  <c r="F23" i="46"/>
  <c r="F21" i="46"/>
  <c r="H84" i="29"/>
  <c r="I50" i="4"/>
  <c r="H50" i="4"/>
  <c r="G50" i="4"/>
  <c r="F50" i="4"/>
  <c r="B30" i="47" l="1"/>
  <c r="G33" i="47" l="1" a="1"/>
  <c r="G33" i="47" s="1"/>
  <c r="H33" i="47" s="1"/>
  <c r="G32" i="47" a="1"/>
  <c r="G32" i="47" s="1"/>
  <c r="H32" i="47" s="1"/>
  <c r="G31" i="47" a="1"/>
  <c r="G31" i="47" s="1"/>
  <c r="H31" i="47" s="1"/>
  <c r="G30" i="47" a="1"/>
  <c r="G30" i="47" s="1"/>
  <c r="H30" i="47" s="1"/>
  <c r="G34" i="47" a="1"/>
  <c r="G34" i="47" s="1"/>
  <c r="H34" i="47" s="1"/>
  <c r="G21" i="46"/>
  <c r="B21" i="46"/>
  <c r="F18" i="46"/>
  <c r="F25" i="46" s="1"/>
  <c r="F17" i="46"/>
  <c r="F16" i="46"/>
  <c r="F15" i="46"/>
  <c r="F14" i="46"/>
  <c r="F13" i="46"/>
  <c r="F12" i="46"/>
  <c r="F11" i="46"/>
  <c r="F10" i="46"/>
  <c r="F8" i="46"/>
  <c r="B47" i="38"/>
  <c r="B41" i="4"/>
  <c r="B117" i="33"/>
  <c r="B29" i="45"/>
  <c r="I40" i="45"/>
  <c r="H40" i="45"/>
  <c r="G40" i="45"/>
  <c r="F40" i="45"/>
  <c r="E40" i="45"/>
  <c r="I39" i="45"/>
  <c r="H39" i="45"/>
  <c r="G39" i="45"/>
  <c r="F39" i="45"/>
  <c r="E39" i="45"/>
  <c r="F95" i="29"/>
  <c r="F94" i="29"/>
  <c r="B84" i="29"/>
  <c r="J40" i="45" l="1"/>
  <c r="I30" i="45" a="1"/>
  <c r="I30" i="45" s="1"/>
  <c r="J30" i="45" s="1"/>
  <c r="F22" i="46"/>
  <c r="G22" i="46" s="1"/>
  <c r="F24" i="46"/>
  <c r="G24" i="46" s="1"/>
  <c r="I48" i="38" a="1"/>
  <c r="I48" i="38" s="1"/>
  <c r="J48" i="38" s="1"/>
  <c r="I47" i="38" a="1"/>
  <c r="I47" i="38" s="1"/>
  <c r="J47" i="38" s="1"/>
  <c r="J49" i="38"/>
  <c r="I50" i="38" a="1"/>
  <c r="I50" i="38" s="1"/>
  <c r="J50" i="38" s="1"/>
  <c r="I51" i="38" a="1"/>
  <c r="I51" i="38" s="1"/>
  <c r="J51" i="38" s="1"/>
  <c r="I33" i="45" a="1"/>
  <c r="I33" i="45" s="1"/>
  <c r="J33" i="45" s="1"/>
  <c r="I32" i="45" a="1"/>
  <c r="I32" i="45" s="1"/>
  <c r="J32" i="45" s="1"/>
  <c r="I31" i="45" a="1"/>
  <c r="I31" i="45" s="1"/>
  <c r="J31" i="45" s="1"/>
  <c r="H35" i="47"/>
  <c r="E18" i="2" s="1"/>
  <c r="G25" i="46"/>
  <c r="G23" i="46"/>
  <c r="G26" i="46" l="1"/>
  <c r="E19" i="2" s="1"/>
  <c r="J52" i="38"/>
  <c r="E17" i="2" s="1"/>
  <c r="E98" i="29" l="1"/>
  <c r="E97" i="29"/>
  <c r="I97" i="29" s="1"/>
  <c r="I51" i="4"/>
  <c r="H51" i="4"/>
  <c r="G51" i="4"/>
  <c r="F51" i="4"/>
  <c r="E51" i="4"/>
  <c r="E50" i="4"/>
  <c r="I53" i="4"/>
  <c r="H53" i="4"/>
  <c r="G53" i="4"/>
  <c r="F53" i="4"/>
  <c r="E53" i="4"/>
  <c r="I52" i="4"/>
  <c r="H52" i="4"/>
  <c r="G52" i="4"/>
  <c r="F52" i="4"/>
  <c r="E52" i="4"/>
  <c r="I49" i="4"/>
  <c r="H49" i="4"/>
  <c r="G49" i="4"/>
  <c r="F49" i="4"/>
  <c r="E49" i="4"/>
  <c r="J49" i="4" l="1"/>
  <c r="E94" i="29"/>
  <c r="G95" i="29"/>
  <c r="E95" i="29"/>
  <c r="E92" i="29"/>
  <c r="I92" i="29" s="1"/>
  <c r="E93" i="29"/>
  <c r="J53" i="4"/>
  <c r="I45" i="4" a="1"/>
  <c r="I45" i="4" s="1"/>
  <c r="J45" i="4" s="1"/>
  <c r="I44" i="4" a="1"/>
  <c r="I44" i="4" s="1"/>
  <c r="J44" i="4" s="1"/>
  <c r="I43" i="4" a="1"/>
  <c r="I43" i="4" s="1"/>
  <c r="J43" i="4" s="1"/>
  <c r="I42" i="4" a="1"/>
  <c r="I42" i="4" s="1"/>
  <c r="J42" i="4" s="1"/>
  <c r="J41" i="4"/>
  <c r="I23" i="31" a="1"/>
  <c r="I23" i="31" s="1"/>
  <c r="J23" i="31" s="1"/>
  <c r="I22" i="31" a="1"/>
  <c r="I22" i="31" s="1"/>
  <c r="J22" i="31" s="1"/>
  <c r="I21" i="31" a="1"/>
  <c r="I21" i="31" s="1"/>
  <c r="J21" i="31" s="1"/>
  <c r="I24" i="31" a="1"/>
  <c r="I24" i="31" s="1"/>
  <c r="J24" i="31" s="1"/>
  <c r="I20" i="31" a="1"/>
  <c r="I20" i="31" s="1"/>
  <c r="F96" i="29"/>
  <c r="B78" i="44"/>
  <c r="I98" i="29" l="1"/>
  <c r="G96" i="29"/>
  <c r="E96" i="29"/>
  <c r="G94" i="29"/>
  <c r="I96" i="29" s="1"/>
  <c r="I81" i="44" a="1"/>
  <c r="I81" i="44" s="1"/>
  <c r="J81" i="44" s="1"/>
  <c r="I80" i="44" a="1"/>
  <c r="I80" i="44" s="1"/>
  <c r="J80" i="44" s="1"/>
  <c r="I79" i="44" a="1"/>
  <c r="I79" i="44" s="1"/>
  <c r="J79" i="44" s="1"/>
  <c r="I82" i="44" a="1"/>
  <c r="I82" i="44" s="1"/>
  <c r="J82" i="44" s="1"/>
  <c r="I78" i="44" a="1"/>
  <c r="I78" i="44" s="1"/>
  <c r="J46" i="4"/>
  <c r="E14" i="2" s="1"/>
  <c r="J117" i="33" l="1"/>
  <c r="I120" i="33" l="1" a="1"/>
  <c r="I120" i="33" s="1"/>
  <c r="J120" i="33" s="1"/>
  <c r="I121" i="33" a="1"/>
  <c r="I121" i="33" s="1"/>
  <c r="J121" i="33" s="1"/>
  <c r="E135" i="33" a="1"/>
  <c r="E135" i="33" s="1"/>
  <c r="I119" i="33" a="1"/>
  <c r="I119" i="33" s="1"/>
  <c r="J119" i="33" s="1"/>
  <c r="J122" i="33" l="1"/>
  <c r="E11" i="2" s="1"/>
  <c r="J78" i="44"/>
  <c r="J83" i="44" s="1"/>
  <c r="E12" i="2" s="1"/>
  <c r="J20" i="31"/>
  <c r="J25" i="31" s="1"/>
  <c r="E13" i="2" s="1"/>
  <c r="J29" i="45"/>
  <c r="J34" i="45" s="1"/>
  <c r="E16" i="2" s="1"/>
  <c r="F87" i="29"/>
  <c r="F86" i="29"/>
  <c r="F88" i="29"/>
  <c r="F84" i="29"/>
  <c r="F85" i="29"/>
  <c r="F89" i="29" l="1"/>
  <c r="E15" i="2" s="1"/>
  <c r="E20" i="2" s="1"/>
  <c r="E23" i="2" s="1"/>
  <c r="E21" i="2" l="1"/>
  <c r="E24"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<sst xmlns="http://schemas.openxmlformats.org/spreadsheetml/2006/main" count="1270" uniqueCount="437">
  <si>
    <t>Kopsavilkuma aprēķins</t>
  </si>
  <si>
    <t>Kopā</t>
  </si>
  <si>
    <t>t.sk.darba aizsardzība</t>
  </si>
  <si>
    <t>1-1</t>
  </si>
  <si>
    <t>1-2</t>
  </si>
  <si>
    <t>1-3</t>
  </si>
  <si>
    <t>Mērv.</t>
  </si>
  <si>
    <t>Daudzums</t>
  </si>
  <si>
    <t>m</t>
  </si>
  <si>
    <t xml:space="preserve">Būvdarbu nosaukums </t>
  </si>
  <si>
    <t>Būvdarbu veids vai konstruktīvā elementa nosaukums</t>
  </si>
  <si>
    <t>Kods, tāmes Nr.</t>
  </si>
  <si>
    <t>Darba alga (EUR)</t>
  </si>
  <si>
    <t>Būvizstrādājumi (EUR)</t>
  </si>
  <si>
    <t>Mehānismi (EUR)</t>
  </si>
  <si>
    <t>Lokālā tāme Nr. 1-1</t>
  </si>
  <si>
    <t xml:space="preserve">Vispārējie būvdarbi </t>
  </si>
  <si>
    <t>kpl</t>
  </si>
  <si>
    <t>Citi darbi</t>
  </si>
  <si>
    <t>Lokālā tāme Nr. 1-2</t>
  </si>
  <si>
    <t>1-4</t>
  </si>
  <si>
    <t>B</t>
  </si>
  <si>
    <t>A</t>
  </si>
  <si>
    <t>C</t>
  </si>
  <si>
    <t>Nr.p.k.</t>
  </si>
  <si>
    <t>D</t>
  </si>
  <si>
    <t>c/h</t>
  </si>
  <si>
    <t>1-5</t>
  </si>
  <si>
    <t>1-6</t>
  </si>
  <si>
    <t>1-7</t>
  </si>
  <si>
    <t>E</t>
  </si>
  <si>
    <t>Esošo tekņu, veidgabalu un stiprinājumu demontāža</t>
  </si>
  <si>
    <t>Esošo notekcauruļu, veidgabalu un stiprinājumu demontāža</t>
  </si>
  <si>
    <t>Svēruma kategorija</t>
  </si>
  <si>
    <t>Sadaļas svēruma koeficients</t>
  </si>
  <si>
    <t xml:space="preserve">NESVĒRTU cenu summa pa kategorijām </t>
  </si>
  <si>
    <t>SVĒRTA cenu summa pa kategorijām</t>
  </si>
  <si>
    <t>Demontāžas, sagatavošanas darbi</t>
  </si>
  <si>
    <t>Lokālā tāme Nr. 1-3</t>
  </si>
  <si>
    <t>Lokālā tāme Nr. 1-4</t>
  </si>
  <si>
    <t>Lokālā tāme Nr. 1-5</t>
  </si>
  <si>
    <t>Esošo parapetu nosegelementu demontāža</t>
  </si>
  <si>
    <t>Esošā skārda lāseņu demontāža</t>
  </si>
  <si>
    <t>Esošā skārda jumta seguma demontāža</t>
  </si>
  <si>
    <t>Jumta koka latojuma un dēļu klāja demontāža</t>
  </si>
  <si>
    <t>Esošā azbesta šīfera jumta seguma akurāta demontāža</t>
  </si>
  <si>
    <t>Esošā bitumena viļņoto lokšņu jumta seguma demontāža</t>
  </si>
  <si>
    <t>Esošo lietus ūdens savācējpiltuvju demontāža, vietu sagatavošana jaunu piltuvju montāžai</t>
  </si>
  <si>
    <t>Esošo virsgaismas jumta lūku demontāža, vietu sagatavošana jaunu lūku montāžai</t>
  </si>
  <si>
    <t>Esošā jumta siltumizolācijas slāņa demontāža</t>
  </si>
  <si>
    <t>Esošā bitumena jumta seguma demontāža</t>
  </si>
  <si>
    <t>Esošā jumta mīkstā siltumizolācijas slāņa demontāža</t>
  </si>
  <si>
    <t>Kopējā vērtējamā svērtā cena</t>
  </si>
  <si>
    <t>t</t>
  </si>
  <si>
    <r>
      <t>m</t>
    </r>
    <r>
      <rPr>
        <vertAlign val="superscript"/>
        <sz val="8"/>
        <rFont val="Times New Roman"/>
        <family val="1"/>
        <charset val="186"/>
      </rPr>
      <t>2</t>
    </r>
  </si>
  <si>
    <r>
      <t>m</t>
    </r>
    <r>
      <rPr>
        <vertAlign val="superscript"/>
        <sz val="8"/>
        <rFont val="Times New Roman"/>
        <family val="1"/>
        <charset val="186"/>
      </rPr>
      <t>3</t>
    </r>
  </si>
  <si>
    <t>Kopējā vērtējamā svērtā cena bez PVN*</t>
  </si>
  <si>
    <t>*</t>
  </si>
  <si>
    <t>FINANŠU PEIEDĀVĀJUMS</t>
  </si>
  <si>
    <t>Kopējā vērtējamā svērtā cena par jumtu darbiem EUR bez PVN</t>
  </si>
  <si>
    <t xml:space="preserve">(Vārds, uzvārds, paraksts un tā atšifrējums, datums)	
	</t>
  </si>
  <si>
    <t>Sagatavoja:</t>
  </si>
  <si>
    <t>gb</t>
  </si>
  <si>
    <t>Demontāžas darbi</t>
  </si>
  <si>
    <r>
      <t>m</t>
    </r>
    <r>
      <rPr>
        <vertAlign val="superscript"/>
        <sz val="8"/>
        <rFont val="Times New Roman"/>
        <family val="1"/>
        <charset val="186"/>
      </rPr>
      <t>3</t>
    </r>
    <r>
      <rPr>
        <sz val="11"/>
        <color theme="1"/>
        <rFont val="Calibri"/>
        <family val="2"/>
        <charset val="186"/>
        <scheme val="minor"/>
      </rPr>
      <t/>
    </r>
  </si>
  <si>
    <t>Ēsošā kanalizācijas cauruļu ar veidgabaliem līdz d 50 demontāža</t>
  </si>
  <si>
    <t>Ēsošā kanalizācijas cauruļu ar veidgabaliem virs d.50 līdz d.100 demontāža</t>
  </si>
  <si>
    <t>Ēsošā kanalizācijas cauruļu ar veidgabaliem virs d.100 līdz d.160 demontāža</t>
  </si>
  <si>
    <t>Ēsošā jumta/bēniņu lūku demontāža</t>
  </si>
  <si>
    <t>Ēsošā jumta vecās antenas balstu pārmontāža</t>
  </si>
  <si>
    <t>Ēsošā jumta vecās antenas (mastu) demontāža</t>
  </si>
  <si>
    <t>Esošo jumta ventilācijas iekārtu demontāža</t>
  </si>
  <si>
    <t>Jumta zibensaizsardzības sistēmas demontāža</t>
  </si>
  <si>
    <t>Esošo jumta margu vai aizsargrežģu demontāža</t>
  </si>
  <si>
    <t>Jumta logu vai stiklotu konstrukciju demontāža</t>
  </si>
  <si>
    <t>Mīkstā jumta seguma nomaiņa</t>
  </si>
  <si>
    <t>Jumta seguma sakārtošana, notīrīšana pirms jumta atjaunošanas darbu veikšanas</t>
  </si>
  <si>
    <t>Jumta seguma virsmas sagatavošana ieklāšanai (mazgāšana ar augstspiediena strūklu, žāvēšana u.c.)</t>
  </si>
  <si>
    <t>Parapeta atbalsta, dēļu montāža virs jumta daļas</t>
  </si>
  <si>
    <t>Jumta betona plātņu virsmu gruntēšana</t>
  </si>
  <si>
    <t>Jumta betona plātņu virsmu remonts ar cementa javu</t>
  </si>
  <si>
    <t>Betona pamatkārtas (slīpuma) izveidošana, biezums  līdz 50mm</t>
  </si>
  <si>
    <t>Paneļu/ķieģeļu ārējo sānu šuvju, plaisu hermetizācija</t>
  </si>
  <si>
    <t>Jumta piltuves montāža</t>
  </si>
  <si>
    <t>Jumta pamatnes gruntēšana ar bitumena grunti</t>
  </si>
  <si>
    <t>Jumta seguma uzklāšana ar kausējamo ruberoīdu 1 kārtā plakanam jumtam</t>
  </si>
  <si>
    <t>Jumta seguma uzklāšana ar kausējamo ruberoīdu 1 kārtā dzelzsbetona riboto paneļu virsmām</t>
  </si>
  <si>
    <t>Jumta seguma uzklāšana ar kausējamo ruberoīdu 2 kārtās plakanam jumtam vasaras periodā</t>
  </si>
  <si>
    <t>Kausējamo ruberoīdu uzklāšana uz paneļu vai parapetu sanmālam (vai citam vertikālam virsmam) 1 kārtā</t>
  </si>
  <si>
    <t>Parapeta apdare ar kausējamo ruberoīdu</t>
  </si>
  <si>
    <t xml:space="preserve">Aeratoru montāža un saduršuvju hermetizēšana </t>
  </si>
  <si>
    <t>Izvadu ventilācijas/skursteņu uzstādīšana</t>
  </si>
  <si>
    <t>Ventilācijas šahtu skārda jumtiņu ar skārda pamatojumu uzstādīšana</t>
  </si>
  <si>
    <t xml:space="preserve">Skārda apdares detaļu krāsošana </t>
  </si>
  <si>
    <t xml:space="preserve">Cilvēku drošības barjeras uzstādīšana </t>
  </si>
  <si>
    <t>Cilvēku drošības barjeras remonts (metināšana)</t>
  </si>
  <si>
    <t>Cilvēku drošības barjeras krāsošana</t>
  </si>
  <si>
    <t xml:space="preserve">Jumta/bēniņu koka lūkas apdare ar skārdu uzstādīšana </t>
  </si>
  <si>
    <t>Jumta/bēniņu lūku remonts (lūkas nostiprināšana, bojātās vietas aizdare vai nomaiņa, blīvēšana)</t>
  </si>
  <si>
    <t>Cinkotā skārda seguma parapeta remonts un to noblīvēšana</t>
  </si>
  <si>
    <t>Slīpo jumta seguma nomaiņa</t>
  </si>
  <si>
    <t>Vējdēļu nomaiņa</t>
  </si>
  <si>
    <t>Dēļu klāju uzstādīšana</t>
  </si>
  <si>
    <t>Bojātā dēļu klāja nomaiņa</t>
  </si>
  <si>
    <t xml:space="preserve">Spāres remonts </t>
  </si>
  <si>
    <t>Bojāto spāru nomaiņa</t>
  </si>
  <si>
    <t>Mūrlatas bojāto daļu nomaiņa</t>
  </si>
  <si>
    <t>Spāru enkurošana ar mūrlatu</t>
  </si>
  <si>
    <t>Kopturu, statņu, spraišļu un savilču uzstādīšana vienkāršam jumtiem</t>
  </si>
  <si>
    <t>Kopturu, statņu, spraišļu un savilču uzstādīšana vidēji sarežģītiem jumtiem</t>
  </si>
  <si>
    <t>Kopturu, statņu, spraišļu un savilču uzstādīšana sarežģītiem jumtiem</t>
  </si>
  <si>
    <t>Dzegas bojāto dēļu apšuvuma nomaiņa</t>
  </si>
  <si>
    <t>Koka virsmu apstrāde ar antipirēnu/antiseptiķi</t>
  </si>
  <si>
    <t>Koka virsmu krāsošana (2 kārtās)</t>
  </si>
  <si>
    <t xml:space="preserve">Latojumu uzstādīšana </t>
  </si>
  <si>
    <t>Bezazbesta šīfera jumta segumu montāža ar stiprinājumiem (Eternit Klasiska, bezkrāsains) vidēji sarežģītam jumtam</t>
  </si>
  <si>
    <t>Cinkota skārda ieklāšana uz gatava latojuma, ieskaitot lokšņu sagatavošanu vidēji sarežģitam jumtam</t>
  </si>
  <si>
    <t xml:space="preserve">Pieslēgumu, sniega barjeru, vējmalu, montāža </t>
  </si>
  <si>
    <t>Jumtu pārkares lāseņa, satekņu uzstādīšana</t>
  </si>
  <si>
    <t>Parapeta, ugunsmūra virsmas seguma nosegšana ar cinkoto skārdu (seguma kopējais platums līdz 1.0m) uzstādīšana</t>
  </si>
  <si>
    <t>Kores uzstādīšana</t>
  </si>
  <si>
    <t>Skursteņu/ventilācijas šahtu galu apdare ar skārdu sagatavju uzstādīšana</t>
  </si>
  <si>
    <t>Ventilācijas šahtu skārda jumtiņu bez skārda pamatojumu uzstādīšana</t>
  </si>
  <si>
    <t>Dzega/karnīze apdare ar skārdu uzstādīšana</t>
  </si>
  <si>
    <t xml:space="preserve">Ventilācijas izvadu ar jumtiņu montāža (kanalizācijai) </t>
  </si>
  <si>
    <t>Jumta/bēniņu skārda lūkas ar metālisku rāmi uzstādīšana</t>
  </si>
  <si>
    <t>Vedināšanas deflektoru uzstādīšana</t>
  </si>
  <si>
    <t xml:space="preserve">Tekņu un papildelementu montāža </t>
  </si>
  <si>
    <t xml:space="preserve">Notekcauruļu un papildelementu montāža </t>
  </si>
  <si>
    <t>Tekņu aizslēgu uzstādīšana</t>
  </si>
  <si>
    <t>Tekņu un cauruļu līkumu, piltuvju uzstādīšana</t>
  </si>
  <si>
    <t>Tekņu, cauruļu remonts</t>
  </si>
  <si>
    <t>Lodžiju/balkonu betona nojumes hidroizolācija</t>
  </si>
  <si>
    <t>Lodžiju/balkonu betona nojumes virsmas remonts</t>
  </si>
  <si>
    <t>Ieejas mezgla koka nojumes karkasa remonts</t>
  </si>
  <si>
    <t>Cinkota skārda ieklāšana ieejas mezgla nojumei</t>
  </si>
  <si>
    <t>Bezazbesta šīfera jumta segumu montāža ar stiprinājumiem ieejas mezgla nojumei</t>
  </si>
  <si>
    <t>Ieejas mezgla betona nojumes virsmas remonts</t>
  </si>
  <si>
    <t>Ieejas mezgla betona nojumes hidroizolācijas ieklāšana</t>
  </si>
  <si>
    <t>Skārda vējmalas uzstādīšana ieejas mezgla nojumēm</t>
  </si>
  <si>
    <t>Neklasificēti celtniecības darbi</t>
  </si>
  <si>
    <t>Tekņu, cauruļu tīrīšana no atkritumiem</t>
  </si>
  <si>
    <t>Caurule PP 110 ar stiprinājumiem (solis 1,2 m), montāža</t>
  </si>
  <si>
    <t>Veidgabalu PP 110 (līkums, trejgabals, revīzija, uzmava, pāreja) montāža</t>
  </si>
  <si>
    <t>Veidgabalu PP 75 (līkums, trejgabals, revīzija, uzmava, pāreja) montāža</t>
  </si>
  <si>
    <t xml:space="preserve">Caurule PP 50 ar stiprinājumiem (solis 1,2 m), montāža
</t>
  </si>
  <si>
    <t>Veidgabalu PP 50 (līkums, trejgabals, revīzija, uzmava, pāreja) montāža</t>
  </si>
  <si>
    <t>Teritorijas attīrīšana un sagatavošana nodošanai</t>
  </si>
  <si>
    <t xml:space="preserve">Materiālu pacelšana uz jumtu ar celtni </t>
  </si>
  <si>
    <t>Būvgružu savākšana un iznešana</t>
  </si>
  <si>
    <t>Šīfera iznešana (ar iekraušanu)</t>
  </si>
  <si>
    <t>Būvgružu izvešana un utilizācija</t>
  </si>
  <si>
    <t>Caurule PP 75 ar stiprinājumiem (solis 1,2 m), montāža</t>
  </si>
  <si>
    <t xml:space="preserve">Koka starpsienu nojaukšana </t>
  </si>
  <si>
    <t xml:space="preserve">Ķieģeļu sienu nojaukšana </t>
  </si>
  <si>
    <t>Dzelzsbetona sienas demontāža, apjoms līdz 1m3</t>
  </si>
  <si>
    <t>Vieglbetona bloku sienu nojaukšana</t>
  </si>
  <si>
    <t>Stikla bloku demontāža</t>
  </si>
  <si>
    <t>Dēļu apšuvumu nojaukšana no sienām</t>
  </si>
  <si>
    <t>Apmetuma atskaldīšana no mūra, betona sienām</t>
  </si>
  <si>
    <t>Apmetuma atskaldīšana no koka sienām</t>
  </si>
  <si>
    <t>Flīžu seguma demontāža no sienām</t>
  </si>
  <si>
    <t>Koka karkasa demontāža</t>
  </si>
  <si>
    <t>Metāla plātņu apšuvumu nojaukšana</t>
  </si>
  <si>
    <t>Ķieģeļu sienas aizmūrēšana līdz 1m3</t>
  </si>
  <si>
    <t>Ailu aizmūrēšana ar ķieģeļi</t>
  </si>
  <si>
    <t>Nišu aizmūrēšana ķieģeļu sienās</t>
  </si>
  <si>
    <t>Bojāto mūru pārmūrēšana, ieskaitot bojāto ķieģeļu izjaukšanu, sienas 1/2 ķieģeļa dziļumā</t>
  </si>
  <si>
    <t>Fasādes darbi</t>
  </si>
  <si>
    <t>Karkasa vai latojuma apšūšana ar profilēto metāla loksnem</t>
  </si>
  <si>
    <t>Siltumizolācijas (Ekstrudets putupolistirols)  ieklāšana, biezums  100mm</t>
  </si>
  <si>
    <t>Pretvēja membrānas ieklāšana</t>
  </si>
  <si>
    <t>Sienu koka karkasu apšūšana ar vagondēļiem</t>
  </si>
  <si>
    <t xml:space="preserve">Ārsienu siltināšana ar cietām siltumizolācijas plāksnēm (akmensvate), biezums 100mm </t>
  </si>
  <si>
    <t xml:space="preserve">Ailu sānmalas vai šauras plaknes apšūšana ar puscietām vai cietām siltumizolācijas plāksnēm </t>
  </si>
  <si>
    <t>Ēkas pamatu, cokola siltināšana ar putu polistirolu</t>
  </si>
  <si>
    <t>Vieglbetona bloku sienu mūrēšana līdz 1 m3</t>
  </si>
  <si>
    <t>Sienas virsmu armēšanas līmjavas kārtas iestrāde ar stikla šķiedras sietu</t>
  </si>
  <si>
    <t>Sienu virsmu apsišana ar plastmasas sietu</t>
  </si>
  <si>
    <t>Ailu aizmūrēšana ar stikla blokiem</t>
  </si>
  <si>
    <t>Dekoratīvo elementu virsmu gruntēšana</t>
  </si>
  <si>
    <t xml:space="preserve">Dekoratīvo elementu virsmu apmešana ar kaļķu-cementa javu </t>
  </si>
  <si>
    <t xml:space="preserve">Dekoratīvo elementu virsmu špaktelēšana, slīpēšana </t>
  </si>
  <si>
    <t>Dekoratīvo elementu virsmu krāsošana (2x) ar fasādes krāsu</t>
  </si>
  <si>
    <t>Fasādes dekoratīvo elementu ar arhitektonisko virsmu gruntēšana</t>
  </si>
  <si>
    <t xml:space="preserve">Fasādes dekoratīvo elementu ar arhitektonisko virsmu  apmešana </t>
  </si>
  <si>
    <t xml:space="preserve">Fasādes dekoratīvo elementu ar arhitektonisko virsmu špaktelēšana, slīpēšana </t>
  </si>
  <si>
    <t xml:space="preserve">Fasādes dekoratīvo elementu ar arhitektonisko virsmu  krāsošana (2x) ar fasādes krāsu </t>
  </si>
  <si>
    <t>Fasāžu virsmu attīrīšana mehanizēti ar smilšu/ūdens strūklu</t>
  </si>
  <si>
    <t>Fasādes/cokola virsmu mazgāšana ar augstspiediena ūdens strūklu</t>
  </si>
  <si>
    <t>Fasādes/cokola vecu mūra virsmu attīrīšana no netīrumiem un javas paliekām, pielietojot (metāla rokas bisti)</t>
  </si>
  <si>
    <t>Izkalto rievu aizdarīšana ar javu</t>
  </si>
  <si>
    <t xml:space="preserve">Fasādes/cokola apmetuma atskaldīšana no mūra, betona sienām </t>
  </si>
  <si>
    <t>Fasādes/cokola apmetuma atskaldīšana no koka sienām</t>
  </si>
  <si>
    <t>Fasādes/cokola virsmu gruntēšana</t>
  </si>
  <si>
    <t xml:space="preserve">Fasādes/cokola virsmas izlīdzināšana, biezums 1-5mm, ar kaļķu-cementa javu </t>
  </si>
  <si>
    <t>Fasāde/cokolas virsmu apmešana, biezums līdz 10mm, ar kaļķu-cementa javu</t>
  </si>
  <si>
    <t xml:space="preserve">Fasādes/cokola virsmu apmešana, biezums līdz 30mm, ar kaļķu-cementa javu, apjoms </t>
  </si>
  <si>
    <t>Fasādes/cokola un ailu virsmu špaktelēšana, slīpēšana</t>
  </si>
  <si>
    <t xml:space="preserve">Fasādes/cokola sienu un ailu virsmu krāsošana (2x) ar fasādes krāsu </t>
  </si>
  <si>
    <t>Fasādes/cokola sienu paneļu šuvju (plaisu) aizpildīšana ar javu, padodot javu ar rokām (platums 5.0cm)</t>
  </si>
  <si>
    <t>Fasādes/cokola salaiduma šuvju/stūru papildu stiprināšana ar stiegrojuma sietu vai speciālām lentām, iestrādājot līmjavu</t>
  </si>
  <si>
    <t>Fasādes/cokola sienu un ailu virsmu dekoratīva apmetuma ieklāšana</t>
  </si>
  <si>
    <t xml:space="preserve">Fasādes/cokola sienu armēšanas līmjavas kārtas iestrāde ar stikla-šķiedra sietu  </t>
  </si>
  <si>
    <t xml:space="preserve">Caurumu līdz 15cm dziļuma aizdarīšana sienās un starpsienās, ieskaitot veidņu montāžu/demontāžu, caurumu platība līdz 0,2m2 </t>
  </si>
  <si>
    <t>caur.</t>
  </si>
  <si>
    <t>Cokola lāseņa uzstādišana</t>
  </si>
  <si>
    <t>Šuvju gruntēšana un hermetizācija (starp cokolu un sienas paneli, platums 5cm apakšzemes daļā)</t>
  </si>
  <si>
    <t>Virsmu gruntēšana, hidroizolācija (2x) (cokola siena)</t>
  </si>
  <si>
    <t>Vēdināšanas restes demontāžā</t>
  </si>
  <si>
    <t>Vēdināšanas restes uzstādīšana</t>
  </si>
  <si>
    <t>Metāla virsmu sagatavošana krāsošanai un krāsošana ar alkīda emalju (restes)</t>
  </si>
  <si>
    <t>Saplākšņa ielikšana loga rāmī (vedināšanas ailas aizdare ar caurumotiem saplāksnēm)</t>
  </si>
  <si>
    <t>Neklasificēti celtniecības darbi (saplākšņa griešana, ventilācijas caurumu urbšana)</t>
  </si>
  <si>
    <t>Aluminija troņa montāža/demontāža</t>
  </si>
  <si>
    <t>Sienu paneļas (kantes un sanmalas) remonts ar remontjavu</t>
  </si>
  <si>
    <t>Nederīgo šuvju hermetizējošā slāņa demontāža</t>
  </si>
  <si>
    <t>Nederīgo šuvju aizpildījumu (blīvējoša slāņa) demontāža</t>
  </si>
  <si>
    <t>Fasādes šuvju sagatavošana (nožāvēt, noslīpēt, notīrīt no putekļiem un u.c.)</t>
  </si>
  <si>
    <t>Šuvju aizpildījums ar blīvēšanas materiālu</t>
  </si>
  <si>
    <t>Šuvju gruntēšana un hermetizācija</t>
  </si>
  <si>
    <t>Šīfera jumta segumu demontāža (bojātās vietās)</t>
  </si>
  <si>
    <t>Ventilācijas izvadu betona jumtiņa demontāža</t>
  </si>
  <si>
    <t>Skārda jumta seguma demontāža</t>
  </si>
  <si>
    <t>Vecā ruberoīda demontāža</t>
  </si>
  <si>
    <t>Pagaidu platformu ap skursteņiem vai ventilācijas kanāliem izgatavošana, montāža un demontāža</t>
  </si>
  <si>
    <t xml:space="preserve">Platformas ierīkošana skursteņu vai ventilācijas kanālu remonta veikšanai (skursteņiem virs 2m augstuma) </t>
  </si>
  <si>
    <t>Ventilācijas izvadu/skursteņu mūra demontāža plakanajos jumtos</t>
  </si>
  <si>
    <t>Ventilācijas izvadu/skursteņu virs jumta daļas mūrēšana plakanajam jumtam</t>
  </si>
  <si>
    <t xml:space="preserve">Ventilācijas izvadu/skursteņu mūra demontāža slīpajam jumtam </t>
  </si>
  <si>
    <t>Ventilācijas izvadu/skursteņu virs jumta daļas mūrēšana  slīpajam jumtam</t>
  </si>
  <si>
    <t>Stiegrojuma sietu uzstādīšana  (izlīdzinošā slāņa ierīkošana virs ventkanāliem, iestrādājot javā FIBO bloku armatūru)</t>
  </si>
  <si>
    <t>Dūmvadu, skursteņu virsmu apmešana virs jumta konstrukcijas (izlīdzinošā slāņa ierīkošana virs ventkanāliem)</t>
  </si>
  <si>
    <t>Šīfera jumta seguma remonts nomainot atsevišķas loksnes (Eternit Klasiska, bezkrāsains) vienkāršam jumtam</t>
  </si>
  <si>
    <t>Šīfera jumta seguma remonts nomainot atsevišķas loksnes (Eternit Klasiska, bezkrāsains) vidēji sarežģītam jumtam</t>
  </si>
  <si>
    <t>Skārda pieslēgumu montāža</t>
  </si>
  <si>
    <t xml:space="preserve">Ventilācijas šahtu skārda jumtiņu bez skārda pamatojumu uzstādīšana </t>
  </si>
  <si>
    <t xml:space="preserve">Virsmu gruntēšana </t>
  </si>
  <si>
    <t>Virsmu apmešana, biezums līdz 30mm, ar kaļķu-cementa javu, apjoms (sienas)</t>
  </si>
  <si>
    <t xml:space="preserve">Armēšanas līmjavas kārtas iestrāde ar stikla-šķiedra sietu  </t>
  </si>
  <si>
    <t xml:space="preserve">Virsmu krāsošana (2x) ar fasādes krāsu </t>
  </si>
  <si>
    <t>Materiālu  pacelšana  ar celtni</t>
  </si>
  <si>
    <t>Šifera iznešana (ar iekraušanu)</t>
  </si>
  <si>
    <r>
      <t>m</t>
    </r>
    <r>
      <rPr>
        <vertAlign val="superscript"/>
        <sz val="8"/>
        <rFont val="Times New Roman"/>
        <family val="1"/>
        <charset val="186"/>
      </rPr>
      <t>2</t>
    </r>
    <r>
      <rPr>
        <sz val="11"/>
        <color theme="1"/>
        <rFont val="Calibri"/>
        <family val="2"/>
        <charset val="186"/>
        <scheme val="minor"/>
      </rPr>
      <t/>
    </r>
  </si>
  <si>
    <t xml:space="preserve">Betona plākšņu seguma demontāža </t>
  </si>
  <si>
    <t xml:space="preserve">Ietvju bortakmeņu demontāža </t>
  </si>
  <si>
    <t xml:space="preserve">Betona aizsargapmales demontāža, biezums līdz 100mm </t>
  </si>
  <si>
    <t xml:space="preserve">Betona aizsargapmales demontāža, biezums virs 100mm </t>
  </si>
  <si>
    <t>Betona bruģa seguma demontāža</t>
  </si>
  <si>
    <t>Kāpņu margu demontāža</t>
  </si>
  <si>
    <t>Betona/asfalta griešana</t>
  </si>
  <si>
    <t>Asfalta seguma demontāža</t>
  </si>
  <si>
    <t>Cementa un betonu grīdu nojaukšana, biezums 50mm (lieveņu dzelzbetona plātnes (daļēji) nojaukšana)</t>
  </si>
  <si>
    <t>Dzelzsbetona konstrukcijas demontāža</t>
  </si>
  <si>
    <t>Dēļu laipu ierīkošana lieveņu šķērsošanai</t>
  </si>
  <si>
    <t>Lieveņu nostiprinājuma (dēļu laipa) demontāža</t>
  </si>
  <si>
    <t>Koka veidņu no dēļiem izgatavošana</t>
  </si>
  <si>
    <t>Koka veidņu montāža, demontāža (lieveņi un ieejas mezgli)</t>
  </si>
  <si>
    <t>Inventārveidņu montāža, demontāža</t>
  </si>
  <si>
    <t xml:space="preserve">Mehanizēta urbšana betona konstrukcijās, caurumu diametrs 10-20mm </t>
  </si>
  <si>
    <t>Stiegru uzstādīšana veidņos, veidojot ar siešanu (lieveņi un ieejas mezgli), stiegru diametrs līdz 12mm</t>
  </si>
  <si>
    <t xml:space="preserve">Stiegrojuma sietu uzstādīšana </t>
  </si>
  <si>
    <t>Betona virsmu gludināšana</t>
  </si>
  <si>
    <t xml:space="preserve">Betona mehanizēta slīpēšana </t>
  </si>
  <si>
    <t xml:space="preserve">Virsmas gruntēšana </t>
  </si>
  <si>
    <t>Betona virsmas apstrade ar betona cietinātāju</t>
  </si>
  <si>
    <t>Stiegru uzstādīšana veidņos, veidojot 1 kārtā stiegrojumu ar siešanu (sienas, starpsienas), stiegru diametrs līdz 12mm</t>
  </si>
  <si>
    <t>Aizsargapmales ierikošana</t>
  </si>
  <si>
    <t>Grunts rakšana (roku darbs) un iekraušana ķerrās, pārvietojot līdz 20m attālumam (2. kat. grunts)</t>
  </si>
  <si>
    <t>Grunts rakšana (mehanizēta)</t>
  </si>
  <si>
    <t>Tranšeju, būvbedru aizbēršana ar amilti ar to blietēšanu</t>
  </si>
  <si>
    <t>Tranšeju, būvbedru aizbēršana ar šķembam ar to blietēšanu</t>
  </si>
  <si>
    <t>Grunts virsmas blietēšana ar vibroblietēm 20cm biezās kārtās (2. kat. grunts)</t>
  </si>
  <si>
    <t>Grunts atrakšana no pamatiem (roku darbs) līdz 1.0m dziļumam (2. kat. grunts)</t>
  </si>
  <si>
    <t xml:space="preserve">Smilšu pamatkārtas izveidošana ar blietēšanu, biezums līdz 100mm </t>
  </si>
  <si>
    <t xml:space="preserve">Smilšu pamatkārtas izveidošana ar blietēšanu, biezums virs 100mm </t>
  </si>
  <si>
    <t xml:space="preserve">Šķembu pamatnes izveidošana ar blietēšanu, biezums līdz 100mm </t>
  </si>
  <si>
    <t xml:space="preserve">Šķembu pamatnes izveidošana ar blietēšanu, biezums  virs 100mm </t>
  </si>
  <si>
    <t>Apmaļu bloks ar ūdens novadīšanu uzstādīšana (t.sk. pamatu slāņa izveidošana)</t>
  </si>
  <si>
    <t>Kāpņu margu montāža (ārējas)</t>
  </si>
  <si>
    <t>Asfalta seguma lokālais remonts, apjoms līdz 5m2</t>
  </si>
  <si>
    <t>Asfalta seguma lokālais remonts, apjoms virs 5m2</t>
  </si>
  <si>
    <t>Ietvju bortakmeņu uzstādīšana uz betona pamata</t>
  </si>
  <si>
    <t>Ceļu bortakmeņu uzstādīšana uz betona pamata</t>
  </si>
  <si>
    <t>Pamatkārtas izveidošana tranšejās no smiltīm</t>
  </si>
  <si>
    <t>Pamatkārtas izveidošana no smiltīm (zem bruģa seguma)</t>
  </si>
  <si>
    <t xml:space="preserve">Betona bruģa seguma ieklāšana </t>
  </si>
  <si>
    <t>Betona plākšņu seguma montāža</t>
  </si>
  <si>
    <t>Augsnes esošās virskārtas sagatavošana zālājiem ar melnzemes kārtas izveidi</t>
  </si>
  <si>
    <t>Zālāja sēšana ar rokām</t>
  </si>
  <si>
    <t>Būvgružu izvešana (ar iekraušanu), utilizācija</t>
  </si>
  <si>
    <t>Lieveņu un pakapienu ierikošana</t>
  </si>
  <si>
    <t xml:space="preserve">Kopā (EUR)  </t>
  </si>
  <si>
    <t>Betona aizsargapmales biezums 100mm ar slīpumu ierīkošanu (t.sk. veidņu uzstādīšana, deformācijas šuvju izveidošana ar soli līdz 2m)</t>
  </si>
  <si>
    <t>Jumtu remontdarbi</t>
  </si>
  <si>
    <t>Fāsades remontdarbi</t>
  </si>
  <si>
    <t>Starppaneļu šuves remontdarbi</t>
  </si>
  <si>
    <t>Dumvadu un ventilācijas kanālu remontdarbi</t>
  </si>
  <si>
    <t>Lieveņu un aizsargapmales remontdarbi</t>
  </si>
  <si>
    <t>Betonēšanas remontdarbi</t>
  </si>
  <si>
    <t>Lokālā tāme Nr. 1-6</t>
  </si>
  <si>
    <t>Balkonu remontdarbi</t>
  </si>
  <si>
    <t>Veca balkona demontāža virs 5.stāvam</t>
  </si>
  <si>
    <t>Veca balkona demontāža līdz 5.stāvam</t>
  </si>
  <si>
    <t>Veca balkona konstrukcijas demontāža (metāla margas) un atjaunošana līdz 5.stāvam</t>
  </si>
  <si>
    <t>Veca balkona konstrukcijas demontāža (metāla margas) un atjaunošana virs 5.stāvam</t>
  </si>
  <si>
    <t>Balkonu vieglais remonts līdz 5. stāvam</t>
  </si>
  <si>
    <t>Balkonu vieglais remonts virs 5. stāvam</t>
  </si>
  <si>
    <t>Balkona viegls remonts virs 5. stāvam (dz/betona plātņu attīrīšana, esošas cementa kārtas nokalšana, atsegto armatūru apstrādāšana ar pretkorozijas sastāvu, virsmu gruntēšana, remonts ar cementa-javas materiālu, virsmu apstrāde ar hidroizolācijas materiālu, balkona margas, ekrānu remonts (krāsošana) u.c.)</t>
  </si>
  <si>
    <t>Balkona vieglais remonts  līdz 5. stāvam (dz/betona plātņu attīrīšana, esošās cementa kārtas nokalšana, atsegto armatūru apstrādāšana ar pretkorozijas sastāvu, virsmu gruntēšana, remonts ar cementa javas materiālu, virsmu apstrāde ar hidroizolācijas materiālu, balkona margas, ekrānu remonts (krāsošana) u.c.)</t>
  </si>
  <si>
    <t>Veca balkona konstrukcijas demontāža (betona panelis) un atjaunošana (ekrānu montāž) līdz 5.stāvam</t>
  </si>
  <si>
    <t>Veca balkona konstrukcijas demontāža (betona panelis) un atjaunošana (ekrānu montāž) virs 5.stāvam</t>
  </si>
  <si>
    <t>Pacēlais līdz 5. stāvam</t>
  </si>
  <si>
    <t>Pacēlais virs 5. stāvam</t>
  </si>
  <si>
    <t>Aizsargsietu ierīkošana ap balkona konstrukciju (bīstamības novēršanai)</t>
  </si>
  <si>
    <t>Aizsargsietu ierīkošana uz fasades elementiem (bīstamības novēršanai)</t>
  </si>
  <si>
    <t>Virsizdevumi %</t>
  </si>
  <si>
    <t xml:space="preserve">Peļņa% </t>
  </si>
  <si>
    <t>Kopējā vērtējamā svērtā cena par fasādes darbiem EUR bez PVN</t>
  </si>
  <si>
    <t>Kopējā vērtējamā svērtā cena par šuvju darbiem EUR bez PVN</t>
  </si>
  <si>
    <t>Dūmvadu un ventilācijas kanālu remontdarbi</t>
  </si>
  <si>
    <t>Kopējā vērtējamā svērtā cena par dūmvadu un ventilācijas darbiem EUR bez PVN</t>
  </si>
  <si>
    <t>Kopējā vērtējamā svērtā cena par betonēšanas darbiem EUR bez PVN</t>
  </si>
  <si>
    <t>Kopējā vērtējamā svērtā cena par balkonu darbiem EUR bez PVN</t>
  </si>
  <si>
    <t>Pārseguma un citu konstruktīvo elementu pastiprināsana un remonts</t>
  </si>
  <si>
    <t>Beramo siltumizolācijas materiālu izņemšana no pārseguma (izdedži/smilts)</t>
  </si>
  <si>
    <t>Melno dēļu griestu demontāža</t>
  </si>
  <si>
    <t>Dēļu grīdas klāja demontāža</t>
  </si>
  <si>
    <t>Grīdas gulšņu demontāža</t>
  </si>
  <si>
    <t xml:space="preserve">Pārseguma siju protezēšana </t>
  </si>
  <si>
    <t>Koka siju nojaukšana</t>
  </si>
  <si>
    <t>Koka pārseguma bojāto siju nomaiņa (100x200mm)</t>
  </si>
  <si>
    <t>Melno griestu latojuma izbūve</t>
  </si>
  <si>
    <t>Melno dēļu griestu izklāšana</t>
  </si>
  <si>
    <t>Tvaika izolācijas plēves uzklāšana uz horizontālām virsmām</t>
  </si>
  <si>
    <t>Siltumizolācijas ierīkošana pārsegumā (akmensvate 200mm)</t>
  </si>
  <si>
    <t>Melnās grīdas ierīkošana no dēļiem</t>
  </si>
  <si>
    <t>Grīdas klāja ierīkošana no kokskaidu plāksnēm</t>
  </si>
  <si>
    <t>Statņu uzstādīšana, (koka stutu 150x150mm, H-2,2-2,8m, 0,7m3, 12gb.)</t>
  </si>
  <si>
    <t>Koka siju montāža, (150x150mm, L-2,8m, 0,25m3, 4gb.)</t>
  </si>
  <si>
    <t>Grunts atrakšana līdz 1,0m dziļumā (būvbedres rakšana pagrabā)</t>
  </si>
  <si>
    <t>Smilšu pamatkārtas izveidošana ar blietēšanu, biezums līdz 100mm</t>
  </si>
  <si>
    <t xml:space="preserve">Šķembu pamatnes izveidošana ar blietēšanu, biezums  līdz 100mm </t>
  </si>
  <si>
    <t xml:space="preserve">Koka veidņu no dēļiem montāža un demontāža </t>
  </si>
  <si>
    <t>Stiegru uzstādīšana veidņos, veidojot režģus ar siešanu, stiegru diametrs 12mm</t>
  </si>
  <si>
    <t>Stabu murēšana no ķeģeļiem</t>
  </si>
  <si>
    <t>Koka statņu uzstādīšana 150x150mm</t>
  </si>
  <si>
    <t>Ligzdu izkalšana ķieģeļu sienās, ligzdu izmēri 260x260mm</t>
  </si>
  <si>
    <t>Dubult T siju uzstadīšana IPE 200 pārsegumu pastiprināšanai</t>
  </si>
  <si>
    <t>Metāla konstrukciju ierīkošana dažādu konstrukciju pastiprināšanai</t>
  </si>
  <si>
    <t xml:space="preserve">Metāla virsmu sagatavošana krāsošanai un krāsošana ar alkīdu emaliju </t>
  </si>
  <si>
    <t>Koka karkasa izbūve no koka brusam 100x100mm pārsegumu pastiprināšanai</t>
  </si>
  <si>
    <t>Koka karkasa izbūve no koka dēļiem 50x200mm pārsegumu pastiprināšanai</t>
  </si>
  <si>
    <t>Koka karkasa izbūve dažādu konstrukciju pastiprināšanai</t>
  </si>
  <si>
    <t>Pārsedzes pastiprināšana (savilkšana) ar metāla UPN 120 profiliem</t>
  </si>
  <si>
    <t>Pastiprināšanas remontdarbi</t>
  </si>
  <si>
    <t>Pārvietojama metāla žoga uzstādīšana</t>
  </si>
  <si>
    <t>Pārvietojamas tualetes noma</t>
  </si>
  <si>
    <t>Sastatņu montāža, demontāža, noma</t>
  </si>
  <si>
    <t>Alumīnija torņa montāža, demontāža, noma</t>
  </si>
  <si>
    <t>Autoceltnis līdz 22 m garo izlici</t>
  </si>
  <si>
    <t>Autoceltnis līdz 32 m garo izlici</t>
  </si>
  <si>
    <t xml:space="preserve">Pacēlājs, celšanas augstums līdz 22 m </t>
  </si>
  <si>
    <t xml:space="preserve">Pacēlājs, celšanas augstums līdz 32 m </t>
  </si>
  <si>
    <t>Teleskopiskajs iekravējs līdz 16m</t>
  </si>
  <si>
    <t>Kompaktiekrāvējs</t>
  </si>
  <si>
    <r>
      <t>m</t>
    </r>
    <r>
      <rPr>
        <sz val="8"/>
        <rFont val="Times New Roman"/>
        <family val="1"/>
        <charset val="186"/>
      </rPr>
      <t>²</t>
    </r>
    <r>
      <rPr>
        <sz val="8"/>
        <rFont val="Times New Roman"/>
        <family val="1"/>
      </rPr>
      <t>/mēn</t>
    </r>
  </si>
  <si>
    <t>mēn</t>
  </si>
  <si>
    <t>m/mēn</t>
  </si>
  <si>
    <t>1-8</t>
  </si>
  <si>
    <t>1-9</t>
  </si>
  <si>
    <t>Logu un durvju remontdarbi</t>
  </si>
  <si>
    <t>Lokālā tāme Nr. 1-7</t>
  </si>
  <si>
    <t>Lokālā tāme Nr. 1-9</t>
  </si>
  <si>
    <t>Lokālā tāme Nr. 1-8</t>
  </si>
  <si>
    <t>Eosoša koka durvja demontāža</t>
  </si>
  <si>
    <t>Esoša metāliska durvja demontāža</t>
  </si>
  <si>
    <t>Esoša koka loga demontāža</t>
  </si>
  <si>
    <t>Esoša PVC loga demontāža</t>
  </si>
  <si>
    <t>Montāžas darbi</t>
  </si>
  <si>
    <t>Iekšējo logu palodžu platumā līdz 40 cm montāža</t>
  </si>
  <si>
    <t>Jaunu logu ārējo palodžu ar stiprinājumiem montāža</t>
  </si>
  <si>
    <t>Loga/durvja ailes apdare ar ģipškartonu</t>
  </si>
  <si>
    <t>Loga/durvja ailes apdare ar apmetumu</t>
  </si>
  <si>
    <t>Loga/durvja ailes apdare ar krāsoto skārdu</t>
  </si>
  <si>
    <t>Jauna PVC loga uzstadīšana (balts, verāms logs)</t>
  </si>
  <si>
    <t>Jauna PVC loga uzstadīšana (neverāms logs)</t>
  </si>
  <si>
    <t>PVC durvju uzstadīšana (ārejas durvis ar pievilcēju)</t>
  </si>
  <si>
    <t>Metāliska durvju uzstadīšana (ārejas durvis ar pievilcēju, cinkots)</t>
  </si>
  <si>
    <t>Būvgružu izvešana un utilizācija (azbesta saturošas jumtu loksnes)</t>
  </si>
  <si>
    <t>Kopējā vērtējamā svērtā cena par logu un durvju darbiem EUR bez PVN</t>
  </si>
  <si>
    <t>Darbu īpatsvars</t>
  </si>
  <si>
    <t>Kopā (EUR)  50.01-100 vienībām</t>
  </si>
  <si>
    <t>Kopā (EUR)  virs 100.01 vienībām</t>
  </si>
  <si>
    <t>Kopā (EUR)  20.01-50 vienībām</t>
  </si>
  <si>
    <t>Kopā (EUR)  5.01-20 vienībām</t>
  </si>
  <si>
    <t>Kopā (EUR)  līdz 5 vienībām</t>
  </si>
  <si>
    <t>Kopā (EUR)  virs 120.01 vienībām</t>
  </si>
  <si>
    <t>Kopā (EUR)  virs 150.01 vienībām</t>
  </si>
  <si>
    <t>Kopā (EUR)  100.01-150 vienībām</t>
  </si>
  <si>
    <t>Kopā (EUR)  25.01-50 vienībām</t>
  </si>
  <si>
    <t>Kopā (EUR)  līdz 25 vienībām</t>
  </si>
  <si>
    <t>Kopā (EUR)  virs 5.01 vienībām</t>
  </si>
  <si>
    <t>Kopā (EUR)  1.51-5 vienībām</t>
  </si>
  <si>
    <t>Kopā (EUR)  0.56-1.5 vienībām</t>
  </si>
  <si>
    <t>Kopā (EUR)  0.26-0.55 vienībām</t>
  </si>
  <si>
    <t>Kopā (EUR)  līdz 0.25 vienībām</t>
  </si>
  <si>
    <t>Kopā (EUR)  virs 50.1 vienībām</t>
  </si>
  <si>
    <t>Kopā (EUR)  15.01-25 vienībām</t>
  </si>
  <si>
    <t>Kopā (EUR)  4.01-15 vienībām</t>
  </si>
  <si>
    <t>Kopā (EUR)  līdz 4 vienībām</t>
  </si>
  <si>
    <t>t.m.</t>
  </si>
  <si>
    <t>Augsnes kārtas noņemšana (100mm)</t>
  </si>
  <si>
    <t>Kopā (EUR)  virs 50.01 vienībām</t>
  </si>
  <si>
    <t>Kopā (EUR)  20.01-50  vienībām</t>
  </si>
  <si>
    <t>Kopā (EUR)  līdz 20 vienībām</t>
  </si>
  <si>
    <t>Kopā (EUR)  virs 2.1 vienībām</t>
  </si>
  <si>
    <t>Kopā (EUR)  1.01-2 vienībām</t>
  </si>
  <si>
    <t>Kopā (EUR)  līdz 1 vienībām</t>
  </si>
  <si>
    <t>Kopā (EUR)  virs 6.01 vienībām</t>
  </si>
  <si>
    <t>Kopā (EUR)  1.51-3 vienībām</t>
  </si>
  <si>
    <t>Kopā (EUR)  0.51-1.5 vienībām</t>
  </si>
  <si>
    <t>Kopā (EUR)  līdz 0.5 vienībām</t>
  </si>
  <si>
    <t>Kopā (EUR)  3.01-6 vienībām</t>
  </si>
  <si>
    <t>Vienības izmaksas*</t>
  </si>
  <si>
    <t>* -  cenā iekļautas darba algas izmaksas, būvizstrādājumu izmaksas un mehānismu izmaksas</t>
  </si>
  <si>
    <t>Mūra konstrukciju nojaukšana</t>
  </si>
  <si>
    <t>Betonēšanas darbi ar betonu C25/30 (lieveņi un ieejas mezgls)</t>
  </si>
  <si>
    <t>Betonēšanas darbi ar betonu C25/30 (sienas, starpsienas)</t>
  </si>
  <si>
    <t xml:space="preserve">Betona pamatenes izveide zem kolonnam/stabiem ar betonu C25/30 </t>
  </si>
  <si>
    <t>Kopējā vērtējamā svērtā cena par pastiprināšanas darbiem EUR bez PVN</t>
  </si>
  <si>
    <t>Iepirkums „Ārpuskārtas vispārceltnieciskie darbi”</t>
  </si>
  <si>
    <t xml:space="preserve">Kopējā vērtējamā svērtā cena (bez PVN) tiek izmantota tikai kā piedāvājuma izvērtēšanas kritērijs. Līgums tiks slēgts par paredzamo līgumcenu (nolikuma 2.2.punkts). </t>
  </si>
  <si>
    <t>(iepirkuma identifikācijas Nr. SIA RNP 2024/98)</t>
  </si>
  <si>
    <t>9.pielikums
Iepirkumaa “Ārpuskārtas vispārceltnieciskie darbi”
(iepirkuma identifikācijas Nr. SIA RNP 2024/98)
nolikumam</t>
  </si>
  <si>
    <t>Mehānismi</t>
  </si>
  <si>
    <t>Kopējā vērtējamā svērtā cena par mehanismiem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</si>
</sst>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 #,##0.00\ _€_-;\-* #,##0.00\ _€_-;_-* &quot;-&quot;??\ _€_-;_-@_-"/>
    <numFmt numFmtId="165" formatCode="&quot; &quot;* #,##0.00&quot; &quot;;&quot;-&quot;* #,##0.00&quot; &quot;;&quot; &quot;* &quot;-&quot;??&quot; &quot;"/>
    <numFmt numFmtId="166" formatCode="[$-426]General"/>
    <numFmt numFmtId="167" formatCode="[$-809]General"/>
    <numFmt numFmtId="168" formatCode="_(&quot;Ls&quot;\ * #,##0.00_);_(&quot;Ls&quot;\ * \(#,##0.00\);_(&quot;Ls&quot;\ * &quot;-&quot;??_);_(@_)"/>
    <numFmt numFmtId="169" formatCode="_-* #,##0.00\ &quot;₽&quot;_-;\-* #,##0.00\ &quot;₽&quot;_-;_-* &quot;-&quot;??\ &quot;₽&quot;_-;_-@_-"/>
    <numFmt numFmtId="170" formatCode="_-* #,##0.00\ _₽_-;\-* #,##0.00\ _₽_-;_-* &quot;-&quot;??\ _₽_-;_-@_-"/>
    <numFmt numFmtId="171" formatCode="_([$€-2]\ * #,##0.00_);_([$€-2]\ * \(#,##0.00\);_([$€-2]\ * &quot;-&quot;??_);_(@_)"/>
    <numFmt numFmtId="172" formatCode="_(&quot;$&quot;* #,##0.00_);_(&quot;$&quot;* \(#,##0.00\);_(&quot;$&quot;* &quot;-&quot;??_);_(@_)"/>
    <numFmt numFmtId="173" formatCode="_-[$€-2]\ * #,##0.00_-;\-[$€-2]\ * #,##0.00_-;_-[$€-2]\ * &quot;-&quot;??_-;_-@_-"/>
    <numFmt numFmtId="174" formatCode="0.0"/>
  </numFmts>
  <fonts count="44">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8"/>
      <name val="BaltFrizQuadrata"/>
      <charset val="186"/>
    </font>
    <font>
      <sz val="10"/>
      <name val="Helv"/>
    </font>
    <font>
      <sz val="10"/>
      <name val="Arial"/>
      <family val="2"/>
      <charset val="186"/>
    </font>
    <font>
      <sz val="8"/>
      <name val="Calibri"/>
      <family val="2"/>
      <scheme val="minor"/>
    </font>
    <font>
      <sz val="10"/>
      <name val="Arial"/>
      <family val="2"/>
      <charset val="204"/>
    </font>
    <font>
      <sz val="10"/>
      <name val="Arial"/>
      <family val="2"/>
    </font>
    <font>
      <sz val="11"/>
      <color rgb="FF000000"/>
      <name val="Calibri"/>
      <family val="2"/>
      <charset val="186"/>
    </font>
    <font>
      <sz val="10"/>
      <color theme="1"/>
      <name val="Arial"/>
      <family val="2"/>
      <charset val="186"/>
    </font>
    <font>
      <sz val="10"/>
      <name val="RimHelvetica"/>
    </font>
    <font>
      <sz val="11"/>
      <color theme="1"/>
      <name val="Calibri"/>
      <family val="2"/>
      <charset val="204"/>
      <scheme val="minor"/>
    </font>
    <font>
      <sz val="11"/>
      <color indexed="8"/>
      <name val="Calibri"/>
      <family val="2"/>
      <charset val="186"/>
    </font>
    <font>
      <sz val="11"/>
      <color indexed="8"/>
      <name val="Arial"/>
      <family val="2"/>
      <charset val="204"/>
    </font>
    <font>
      <sz val="10"/>
      <name val="BaltSouvenir"/>
      <charset val="186"/>
    </font>
    <font>
      <sz val="10"/>
      <name val="MS Sans Serif"/>
      <family val="2"/>
      <charset val="186"/>
    </font>
    <font>
      <sz val="11"/>
      <color indexed="8"/>
      <name val="Calibri"/>
      <family val="2"/>
      <charset val="204"/>
    </font>
    <font>
      <u/>
      <sz val="10"/>
      <color theme="10"/>
      <name val="Arial"/>
      <family val="2"/>
      <charset val="186"/>
    </font>
    <font>
      <sz val="12"/>
      <name val="Courier"/>
      <family val="1"/>
    </font>
    <font>
      <sz val="10"/>
      <name val="Arial Cyr"/>
      <charset val="204"/>
    </font>
    <font>
      <sz val="8"/>
      <color indexed="8"/>
      <name val="Times New Roman"/>
      <family val="1"/>
    </font>
    <font>
      <sz val="8"/>
      <color theme="1"/>
      <name val="Times New Roman"/>
      <family val="1"/>
    </font>
    <font>
      <sz val="8"/>
      <name val="Times New Roman"/>
      <family val="1"/>
    </font>
    <font>
      <b/>
      <sz val="8"/>
      <name val="Times New Roman"/>
      <family val="1"/>
    </font>
    <font>
      <b/>
      <sz val="8"/>
      <color theme="1"/>
      <name val="Times New Roman"/>
      <family val="1"/>
    </font>
    <font>
      <sz val="8"/>
      <color rgb="FFFF0000"/>
      <name val="Times New Roman"/>
      <family val="1"/>
    </font>
    <font>
      <i/>
      <sz val="8"/>
      <name val="Times New Roman"/>
      <family val="1"/>
    </font>
    <font>
      <sz val="11"/>
      <color rgb="FF000000"/>
      <name val="Calibri"/>
      <family val="2"/>
      <charset val="1"/>
    </font>
    <font>
      <b/>
      <sz val="8"/>
      <color indexed="8"/>
      <name val="Times New Roman"/>
      <family val="1"/>
      <charset val="186"/>
    </font>
    <font>
      <vertAlign val="superscript"/>
      <sz val="8"/>
      <name val="Times New Roman"/>
      <family val="1"/>
      <charset val="186"/>
    </font>
    <font>
      <b/>
      <sz val="8"/>
      <name val="Times New Roman"/>
      <family val="1"/>
      <charset val="186"/>
    </font>
    <font>
      <b/>
      <sz val="8"/>
      <color theme="1"/>
      <name val="Times New Roman"/>
      <family val="1"/>
      <charset val="186"/>
    </font>
    <font>
      <sz val="10"/>
      <name val="Times"/>
      <family val="1"/>
    </font>
    <font>
      <sz val="10"/>
      <name val="Times New Roman"/>
      <family val="1"/>
    </font>
    <font>
      <sz val="8"/>
      <color theme="1"/>
      <name val="Times New Roman"/>
      <family val="1"/>
      <charset val="186"/>
    </font>
    <font>
      <sz val="8"/>
      <name val="Times New Roman"/>
      <family val="1"/>
      <charset val="186"/>
    </font>
    <font>
      <b/>
      <sz val="9"/>
      <name val="Times New Roman"/>
      <family val="1"/>
      <charset val="186"/>
    </font>
  </fonts>
  <fills count="6">
    <fill>
      <patternFill patternType="none"/>
    </fill>
    <fill>
      <patternFill patternType="gray125"/>
    </fill>
    <fill>
      <patternFill patternType="solid">
        <fgColor indexed="65"/>
        <bgColor indexed="64"/>
      </patternFill>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s>
  <borders count="37">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8"/>
      </left>
      <right/>
      <top style="thin">
        <color indexed="8"/>
      </top>
      <bottom style="thin">
        <color indexed="8"/>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64"/>
      </left>
      <right style="thin">
        <color indexed="64"/>
      </right>
      <top style="thin">
        <color indexed="64"/>
      </top>
      <bottom/>
      <diagonal/>
    </border>
  </borders>
  <cellStyleXfs count="3744">
    <xf numFmtId="0" fontId="0" fillId="0" borderId="0"/>
    <xf numFmtId="0" fontId="8" fillId="0" borderId="0"/>
    <xf numFmtId="0" fontId="9" fillId="0" borderId="0"/>
    <xf numFmtId="0" fontId="11" fillId="0" borderId="0"/>
    <xf numFmtId="0" fontId="11" fillId="0" borderId="0"/>
    <xf numFmtId="0" fontId="10" fillId="0" borderId="0"/>
    <xf numFmtId="9" fontId="8" fillId="0" borderId="0" applyFont="0" applyFill="0" applyBorder="0" applyAlignment="0" applyProtection="0"/>
    <xf numFmtId="0" fontId="13" fillId="0" borderId="0"/>
    <xf numFmtId="0" fontId="14" fillId="0" borderId="0"/>
    <xf numFmtId="0" fontId="7" fillId="0" borderId="0"/>
    <xf numFmtId="167" fontId="15" fillId="0" borderId="0"/>
    <xf numFmtId="166" fontId="15" fillId="0" borderId="0"/>
    <xf numFmtId="166" fontId="15" fillId="0" borderId="0"/>
    <xf numFmtId="0" fontId="6" fillId="0" borderId="0"/>
    <xf numFmtId="0" fontId="11" fillId="0" borderId="0"/>
    <xf numFmtId="0" fontId="11" fillId="0" borderId="0"/>
    <xf numFmtId="0" fontId="11" fillId="0" borderId="0"/>
    <xf numFmtId="0" fontId="11" fillId="0" borderId="0"/>
    <xf numFmtId="0" fontId="17" fillId="0" borderId="0"/>
    <xf numFmtId="0" fontId="17" fillId="0" borderId="0"/>
    <xf numFmtId="0" fontId="6" fillId="0" borderId="0"/>
    <xf numFmtId="168" fontId="11" fillId="0" borderId="0" applyFill="0" applyBorder="0" applyAlignment="0" applyProtection="0"/>
    <xf numFmtId="171" fontId="14" fillId="0" borderId="0"/>
    <xf numFmtId="43" fontId="11" fillId="0" borderId="0" applyFont="0" applyFill="0" applyBorder="0" applyAlignment="0" applyProtection="0"/>
    <xf numFmtId="43" fontId="11" fillId="0" borderId="0" applyFont="0" applyFill="0" applyBorder="0" applyAlignment="0" applyProtection="0"/>
    <xf numFmtId="171" fontId="19" fillId="0" borderId="0"/>
    <xf numFmtId="171" fontId="19" fillId="0" borderId="0"/>
    <xf numFmtId="171" fontId="11" fillId="0" borderId="0"/>
    <xf numFmtId="171" fontId="11" fillId="0" borderId="0"/>
    <xf numFmtId="171" fontId="20" fillId="0" borderId="0"/>
    <xf numFmtId="171" fontId="13" fillId="0" borderId="0"/>
    <xf numFmtId="171" fontId="11" fillId="0" borderId="0"/>
    <xf numFmtId="171" fontId="20" fillId="0" borderId="0"/>
    <xf numFmtId="171" fontId="11" fillId="0" borderId="0"/>
    <xf numFmtId="171" fontId="11" fillId="0" borderId="0"/>
    <xf numFmtId="171" fontId="11" fillId="0" borderId="0"/>
    <xf numFmtId="171" fontId="14" fillId="0" borderId="0"/>
    <xf numFmtId="171" fontId="11" fillId="0" borderId="0"/>
    <xf numFmtId="171" fontId="11" fillId="0" borderId="0"/>
    <xf numFmtId="171" fontId="10" fillId="0" borderId="0"/>
    <xf numFmtId="171" fontId="10" fillId="0" borderId="0"/>
    <xf numFmtId="171" fontId="13" fillId="0" borderId="0"/>
    <xf numFmtId="171" fontId="11" fillId="0" borderId="0"/>
    <xf numFmtId="171" fontId="10" fillId="0" borderId="0"/>
    <xf numFmtId="171" fontId="11" fillId="0" borderId="0"/>
    <xf numFmtId="171" fontId="21" fillId="0" borderId="0"/>
    <xf numFmtId="171" fontId="11" fillId="0" borderId="0"/>
    <xf numFmtId="171" fontId="13" fillId="0" borderId="0"/>
    <xf numFmtId="171" fontId="10" fillId="0" borderId="0"/>
    <xf numFmtId="171" fontId="13" fillId="0" borderId="0"/>
    <xf numFmtId="171" fontId="13" fillId="0" borderId="0"/>
    <xf numFmtId="171" fontId="14" fillId="0" borderId="0"/>
    <xf numFmtId="171" fontId="11" fillId="0" borderId="0"/>
    <xf numFmtId="171" fontId="22" fillId="0" borderId="0"/>
    <xf numFmtId="171" fontId="19" fillId="0" borderId="0"/>
    <xf numFmtId="171" fontId="8" fillId="0" borderId="0"/>
    <xf numFmtId="171" fontId="16" fillId="0" borderId="0"/>
    <xf numFmtId="171" fontId="6" fillId="0" borderId="0"/>
    <xf numFmtId="171" fontId="18" fillId="0" borderId="0"/>
    <xf numFmtId="171" fontId="8" fillId="0" borderId="0"/>
    <xf numFmtId="171" fontId="11" fillId="0" borderId="0"/>
    <xf numFmtId="172" fontId="8" fillId="0" borderId="0" applyFont="0" applyFill="0" applyBorder="0" applyAlignment="0" applyProtection="0"/>
    <xf numFmtId="9" fontId="8" fillId="0" borderId="0" applyFont="0" applyFill="0" applyBorder="0" applyAlignment="0" applyProtection="0"/>
    <xf numFmtId="171" fontId="6" fillId="0" borderId="0"/>
    <xf numFmtId="171" fontId="6" fillId="0" borderId="0"/>
    <xf numFmtId="171" fontId="11" fillId="0" borderId="0"/>
    <xf numFmtId="171" fontId="23" fillId="0" borderId="0"/>
    <xf numFmtId="171" fontId="11" fillId="0" borderId="0"/>
    <xf numFmtId="171" fontId="6" fillId="0" borderId="0"/>
    <xf numFmtId="171" fontId="13" fillId="0" borderId="0"/>
    <xf numFmtId="171" fontId="6" fillId="0" borderId="0"/>
    <xf numFmtId="171" fontId="13" fillId="0" borderId="0"/>
    <xf numFmtId="171" fontId="6" fillId="0" borderId="0"/>
    <xf numFmtId="171" fontId="13" fillId="0" borderId="0"/>
    <xf numFmtId="171" fontId="13" fillId="0" borderId="0"/>
    <xf numFmtId="171" fontId="11" fillId="0" borderId="0"/>
    <xf numFmtId="171" fontId="13" fillId="0" borderId="0"/>
    <xf numFmtId="171" fontId="11" fillId="0" borderId="0"/>
    <xf numFmtId="166" fontId="8" fillId="0" borderId="0"/>
    <xf numFmtId="0" fontId="14" fillId="0" borderId="0"/>
    <xf numFmtId="0" fontId="11" fillId="0" borderId="0"/>
    <xf numFmtId="0" fontId="13" fillId="0" borderId="0"/>
    <xf numFmtId="0" fontId="20" fillId="0" borderId="0"/>
    <xf numFmtId="0" fontId="11" fillId="0" borderId="0"/>
    <xf numFmtId="0" fontId="10" fillId="0" borderId="0"/>
    <xf numFmtId="0" fontId="19" fillId="0" borderId="0"/>
    <xf numFmtId="173" fontId="11" fillId="2" borderId="0">
      <alignment vertical="center" wrapText="1"/>
    </xf>
    <xf numFmtId="173" fontId="11" fillId="0" borderId="0"/>
    <xf numFmtId="0" fontId="11" fillId="0" borderId="0"/>
    <xf numFmtId="0" fontId="11" fillId="0" borderId="0"/>
    <xf numFmtId="166" fontId="14" fillId="0" borderId="0"/>
    <xf numFmtId="43" fontId="11" fillId="0" borderId="0" applyFont="0" applyFill="0" applyBorder="0" applyAlignment="0" applyProtection="0"/>
    <xf numFmtId="166" fontId="19" fillId="0" borderId="0"/>
    <xf numFmtId="166" fontId="19" fillId="0" borderId="0"/>
    <xf numFmtId="166" fontId="11" fillId="0" borderId="0"/>
    <xf numFmtId="166" fontId="11" fillId="0" borderId="0"/>
    <xf numFmtId="166" fontId="20" fillId="0" borderId="0"/>
    <xf numFmtId="166" fontId="13" fillId="0" borderId="0"/>
    <xf numFmtId="166" fontId="11" fillId="0" borderId="0"/>
    <xf numFmtId="166" fontId="11" fillId="0" borderId="0"/>
    <xf numFmtId="166" fontId="11" fillId="0" borderId="0"/>
    <xf numFmtId="166" fontId="11" fillId="0" borderId="0"/>
    <xf numFmtId="166" fontId="14" fillId="0" borderId="0"/>
    <xf numFmtId="166" fontId="11" fillId="0" borderId="0"/>
    <xf numFmtId="166" fontId="10" fillId="0" borderId="0"/>
    <xf numFmtId="166" fontId="10" fillId="0" borderId="0"/>
    <xf numFmtId="166" fontId="13" fillId="0" borderId="0"/>
    <xf numFmtId="166" fontId="11" fillId="0" borderId="0"/>
    <xf numFmtId="166" fontId="21" fillId="0" borderId="0"/>
    <xf numFmtId="166" fontId="11" fillId="0" borderId="0"/>
    <xf numFmtId="166" fontId="13" fillId="0" borderId="0"/>
    <xf numFmtId="166" fontId="10" fillId="0" borderId="0"/>
    <xf numFmtId="166" fontId="13" fillId="0" borderId="0"/>
    <xf numFmtId="166" fontId="13" fillId="0" borderId="0"/>
    <xf numFmtId="166" fontId="11" fillId="0" borderId="0"/>
    <xf numFmtId="166" fontId="22" fillId="0" borderId="0"/>
    <xf numFmtId="166" fontId="19" fillId="0" borderId="0"/>
    <xf numFmtId="166" fontId="16" fillId="0" borderId="0"/>
    <xf numFmtId="166" fontId="6" fillId="0" borderId="0"/>
    <xf numFmtId="166" fontId="18" fillId="0" borderId="0"/>
    <xf numFmtId="0" fontId="8" fillId="0" borderId="0"/>
    <xf numFmtId="166" fontId="11" fillId="0" borderId="0"/>
    <xf numFmtId="172" fontId="8" fillId="0" borderId="0" applyFont="0" applyFill="0" applyBorder="0" applyAlignment="0" applyProtection="0"/>
    <xf numFmtId="9" fontId="8" fillId="0" borderId="0" applyFont="0" applyFill="0" applyBorder="0" applyAlignment="0" applyProtection="0"/>
    <xf numFmtId="0" fontId="6" fillId="0" borderId="0"/>
    <xf numFmtId="0" fontId="6" fillId="0" borderId="0"/>
    <xf numFmtId="0" fontId="11" fillId="0" borderId="0"/>
    <xf numFmtId="0" fontId="23" fillId="0" borderId="0"/>
    <xf numFmtId="0" fontId="11" fillId="0" borderId="0"/>
    <xf numFmtId="0" fontId="6" fillId="0" borderId="0"/>
    <xf numFmtId="0" fontId="13" fillId="0" borderId="0"/>
    <xf numFmtId="0" fontId="6" fillId="0" borderId="0"/>
    <xf numFmtId="0" fontId="13" fillId="0" borderId="0"/>
    <xf numFmtId="0" fontId="6" fillId="0" borderId="0"/>
    <xf numFmtId="0" fontId="13" fillId="0" borderId="0"/>
    <xf numFmtId="0" fontId="13" fillId="0" borderId="0"/>
    <xf numFmtId="0" fontId="11" fillId="0" borderId="0"/>
    <xf numFmtId="0" fontId="13" fillId="0" borderId="0"/>
    <xf numFmtId="166" fontId="11" fillId="0" borderId="0"/>
    <xf numFmtId="0" fontId="14" fillId="0" borderId="0"/>
    <xf numFmtId="171" fontId="14" fillId="0" borderId="0"/>
    <xf numFmtId="171" fontId="11" fillId="0" borderId="0"/>
    <xf numFmtId="170" fontId="11" fillId="0" borderId="0" applyFont="0" applyFill="0" applyBorder="0" applyAlignment="0" applyProtection="0"/>
    <xf numFmtId="171" fontId="8" fillId="0" borderId="0"/>
    <xf numFmtId="171" fontId="6" fillId="0" borderId="0"/>
    <xf numFmtId="169" fontId="11" fillId="0" borderId="0" applyFont="0" applyFill="0" applyBorder="0" applyAlignment="0" applyProtection="0"/>
    <xf numFmtId="171" fontId="8" fillId="0" borderId="0"/>
    <xf numFmtId="171" fontId="6" fillId="0" borderId="0"/>
    <xf numFmtId="171" fontId="6" fillId="0" borderId="0"/>
    <xf numFmtId="171" fontId="6" fillId="0" borderId="0"/>
    <xf numFmtId="171" fontId="6" fillId="0" borderId="0"/>
    <xf numFmtId="171" fontId="6" fillId="0" borderId="0"/>
    <xf numFmtId="9" fontId="14" fillId="0" borderId="0" applyFont="0" applyFill="0" applyBorder="0" applyAlignment="0" applyProtection="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0" fontId="24" fillId="0" borderId="0" applyNumberFormat="0" applyFill="0" applyBorder="0" applyAlignment="0" applyProtection="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14" fillId="0" borderId="0"/>
    <xf numFmtId="171" fontId="14" fillId="0" borderId="0"/>
    <xf numFmtId="0" fontId="6" fillId="0" borderId="0"/>
    <xf numFmtId="0" fontId="6" fillId="0" borderId="0"/>
    <xf numFmtId="0" fontId="6" fillId="0" borderId="0"/>
    <xf numFmtId="43" fontId="11" fillId="0" borderId="0" applyFont="0" applyFill="0" applyBorder="0" applyAlignment="0" applyProtection="0"/>
    <xf numFmtId="43" fontId="11" fillId="0" borderId="0" applyFont="0" applyFill="0" applyBorder="0" applyAlignment="0" applyProtection="0"/>
    <xf numFmtId="171" fontId="6" fillId="0" borderId="0"/>
    <xf numFmtId="171" fontId="6" fillId="0" borderId="0"/>
    <xf numFmtId="171" fontId="6" fillId="0" borderId="0"/>
    <xf numFmtId="171" fontId="6" fillId="0" borderId="0"/>
    <xf numFmtId="171" fontId="6" fillId="0" borderId="0"/>
    <xf numFmtId="171" fontId="6" fillId="0" borderId="0"/>
    <xf numFmtId="43" fontId="11" fillId="0" borderId="0" applyFont="0" applyFill="0" applyBorder="0" applyAlignment="0" applyProtection="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11" fillId="0" borderId="0" applyFont="0" applyFill="0" applyBorder="0" applyAlignment="0" applyProtection="0"/>
    <xf numFmtId="43" fontId="11" fillId="0" borderId="0" applyFont="0" applyFill="0" applyBorder="0" applyAlignment="0" applyProtection="0"/>
    <xf numFmtId="171" fontId="6" fillId="0" borderId="0"/>
    <xf numFmtId="171" fontId="6" fillId="0" borderId="0"/>
    <xf numFmtId="171" fontId="6" fillId="0" borderId="0"/>
    <xf numFmtId="171" fontId="6" fillId="0" borderId="0"/>
    <xf numFmtId="171" fontId="6" fillId="0" borderId="0"/>
    <xf numFmtId="171" fontId="6" fillId="0" borderId="0"/>
    <xf numFmtId="43" fontId="11" fillId="0" borderId="0" applyFont="0" applyFill="0" applyBorder="0" applyAlignment="0" applyProtection="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11" fillId="0" borderId="0" applyFont="0" applyFill="0" applyBorder="0" applyAlignment="0" applyProtection="0"/>
    <xf numFmtId="43" fontId="11" fillId="0" borderId="0" applyFont="0" applyFill="0" applyBorder="0" applyAlignment="0" applyProtection="0"/>
    <xf numFmtId="171" fontId="6" fillId="0" borderId="0"/>
    <xf numFmtId="171" fontId="6" fillId="0" borderId="0"/>
    <xf numFmtId="171" fontId="6" fillId="0" borderId="0"/>
    <xf numFmtId="171" fontId="6" fillId="0" borderId="0"/>
    <xf numFmtId="171" fontId="6" fillId="0" borderId="0"/>
    <xf numFmtId="171" fontId="6" fillId="0" borderId="0"/>
    <xf numFmtId="43" fontId="11" fillId="0" borderId="0" applyFont="0" applyFill="0" applyBorder="0" applyAlignment="0" applyProtection="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171" fontId="6" fillId="0" borderId="0"/>
    <xf numFmtId="171" fontId="6" fillId="0" borderId="0"/>
    <xf numFmtId="171" fontId="6" fillId="0" borderId="0"/>
    <xf numFmtId="171" fontId="6" fillId="0" borderId="0"/>
    <xf numFmtId="171" fontId="6" fillId="0" borderId="0"/>
    <xf numFmtId="171" fontId="6" fillId="0" borderId="0"/>
    <xf numFmtId="166"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171" fontId="5" fillId="0" borderId="0"/>
    <xf numFmtId="171" fontId="5" fillId="0" borderId="0"/>
    <xf numFmtId="171" fontId="5" fillId="0" borderId="0"/>
    <xf numFmtId="43" fontId="11" fillId="0" borderId="0" applyFont="0" applyFill="0" applyBorder="0" applyAlignment="0" applyProtection="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171" fontId="5" fillId="0" borderId="0"/>
    <xf numFmtId="171" fontId="5" fillId="0" borderId="0"/>
    <xf numFmtId="171" fontId="5" fillId="0" borderId="0"/>
    <xf numFmtId="43" fontId="11" fillId="0" borderId="0" applyFont="0" applyFill="0" applyBorder="0" applyAlignment="0" applyProtection="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0" fontId="5" fillId="0" borderId="0"/>
    <xf numFmtId="171" fontId="5" fillId="0" borderId="0"/>
    <xf numFmtId="171" fontId="5" fillId="0" borderId="0"/>
    <xf numFmtId="171" fontId="5" fillId="0" borderId="0"/>
    <xf numFmtId="167" fontId="15" fillId="0" borderId="0"/>
    <xf numFmtId="43" fontId="11" fillId="0" borderId="0" applyFont="0" applyFill="0" applyBorder="0" applyAlignment="0" applyProtection="0"/>
    <xf numFmtId="166" fontId="15" fillId="0" borderId="0"/>
    <xf numFmtId="166" fontId="5" fillId="0" borderId="0"/>
    <xf numFmtId="0" fontId="5" fillId="0" borderId="0"/>
    <xf numFmtId="0" fontId="5" fillId="0" borderId="0"/>
    <xf numFmtId="166" fontId="1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171" fontId="5" fillId="0" borderId="0"/>
    <xf numFmtId="171" fontId="5" fillId="0" borderId="0"/>
    <xf numFmtId="171" fontId="5" fillId="0" borderId="0"/>
    <xf numFmtId="43" fontId="11" fillId="0" borderId="0" applyFont="0" applyFill="0" applyBorder="0" applyAlignment="0" applyProtection="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171" fontId="5" fillId="0" borderId="0"/>
    <xf numFmtId="171" fontId="5" fillId="0" borderId="0"/>
    <xf numFmtId="171" fontId="5" fillId="0" borderId="0"/>
    <xf numFmtId="43" fontId="11" fillId="0" borderId="0" applyFont="0" applyFill="0" applyBorder="0" applyAlignment="0" applyProtection="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1" fillId="0" borderId="0" applyFont="0" applyFill="0" applyBorder="0" applyAlignment="0" applyProtection="0"/>
    <xf numFmtId="43" fontId="11" fillId="0" borderId="0" applyFont="0" applyFill="0" applyBorder="0" applyAlignment="0" applyProtection="0"/>
    <xf numFmtId="171" fontId="5" fillId="0" borderId="0"/>
    <xf numFmtId="171" fontId="5" fillId="0" borderId="0"/>
    <xf numFmtId="171" fontId="5" fillId="0" borderId="0"/>
    <xf numFmtId="171" fontId="5" fillId="0" borderId="0"/>
    <xf numFmtId="171" fontId="5" fillId="0" borderId="0"/>
    <xf numFmtId="171" fontId="5" fillId="0" borderId="0"/>
    <xf numFmtId="43" fontId="11" fillId="0" borderId="0" applyFont="0" applyFill="0" applyBorder="0" applyAlignment="0" applyProtection="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171" fontId="5" fillId="0" borderId="0"/>
    <xf numFmtId="171" fontId="5" fillId="0" borderId="0"/>
    <xf numFmtId="171" fontId="5" fillId="0" borderId="0"/>
    <xf numFmtId="171" fontId="5" fillId="0" borderId="0"/>
    <xf numFmtId="171" fontId="5" fillId="0" borderId="0"/>
    <xf numFmtId="171" fontId="5" fillId="0" borderId="0"/>
    <xf numFmtId="166"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0"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0"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171" fontId="4" fillId="0" borderId="0"/>
    <xf numFmtId="171" fontId="4" fillId="0" borderId="0"/>
    <xf numFmtId="171" fontId="4" fillId="0" borderId="0"/>
    <xf numFmtId="171" fontId="4" fillId="0" borderId="0"/>
    <xf numFmtId="171" fontId="4" fillId="0" borderId="0"/>
    <xf numFmtId="171" fontId="4" fillId="0" borderId="0"/>
    <xf numFmtId="43" fontId="11" fillId="0" borderId="0" applyFont="0" applyFill="0" applyBorder="0" applyAlignment="0" applyProtection="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171" fontId="4" fillId="0" borderId="0"/>
    <xf numFmtId="171" fontId="4" fillId="0" borderId="0"/>
    <xf numFmtId="171" fontId="4" fillId="0" borderId="0"/>
    <xf numFmtId="171" fontId="4" fillId="0" borderId="0"/>
    <xf numFmtId="171" fontId="4" fillId="0" borderId="0"/>
    <xf numFmtId="171"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43" fontId="11" fillId="0" borderId="0" applyFont="0" applyFill="0" applyBorder="0" applyAlignment="0" applyProtection="0"/>
    <xf numFmtId="43" fontId="11" fillId="0" borderId="0" applyFont="0" applyFill="0" applyBorder="0" applyAlignment="0" applyProtection="0"/>
    <xf numFmtId="171" fontId="3" fillId="0" borderId="0"/>
    <xf numFmtId="171" fontId="3" fillId="0" borderId="0"/>
    <xf numFmtId="171" fontId="3" fillId="0" borderId="0"/>
    <xf numFmtId="171" fontId="3" fillId="0" borderId="0"/>
    <xf numFmtId="171" fontId="3" fillId="0" borderId="0"/>
    <xf numFmtId="171" fontId="3" fillId="0" borderId="0"/>
    <xf numFmtId="43" fontId="11" fillId="0" borderId="0" applyFont="0" applyFill="0" applyBorder="0" applyAlignment="0" applyProtection="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1" fillId="0" borderId="0" applyFont="0" applyFill="0" applyBorder="0" applyAlignment="0" applyProtection="0"/>
    <xf numFmtId="43" fontId="11" fillId="0" borderId="0" applyFont="0" applyFill="0" applyBorder="0" applyAlignment="0" applyProtection="0"/>
    <xf numFmtId="171" fontId="3" fillId="0" borderId="0"/>
    <xf numFmtId="171" fontId="3" fillId="0" borderId="0"/>
    <xf numFmtId="171" fontId="3" fillId="0" borderId="0"/>
    <xf numFmtId="171" fontId="3" fillId="0" borderId="0"/>
    <xf numFmtId="171" fontId="3" fillId="0" borderId="0"/>
    <xf numFmtId="171" fontId="3" fillId="0" borderId="0"/>
    <xf numFmtId="43" fontId="11" fillId="0" borderId="0" applyFont="0" applyFill="0" applyBorder="0" applyAlignment="0" applyProtection="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1" fillId="0" borderId="0" applyFont="0" applyFill="0" applyBorder="0" applyAlignment="0" applyProtection="0"/>
    <xf numFmtId="43" fontId="11" fillId="0" borderId="0" applyFont="0" applyFill="0" applyBorder="0" applyAlignment="0" applyProtection="0"/>
    <xf numFmtId="171" fontId="3" fillId="0" borderId="0"/>
    <xf numFmtId="171" fontId="3" fillId="0" borderId="0"/>
    <xf numFmtId="171" fontId="3" fillId="0" borderId="0"/>
    <xf numFmtId="171" fontId="3" fillId="0" borderId="0"/>
    <xf numFmtId="171" fontId="3" fillId="0" borderId="0"/>
    <xf numFmtId="171" fontId="3" fillId="0" borderId="0"/>
    <xf numFmtId="43" fontId="11" fillId="0" borderId="0" applyFont="0" applyFill="0" applyBorder="0" applyAlignment="0" applyProtection="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1" fillId="0" borderId="0" applyFont="0" applyFill="0" applyBorder="0" applyAlignment="0" applyProtection="0"/>
    <xf numFmtId="43" fontId="11" fillId="0" borderId="0" applyFont="0" applyFill="0" applyBorder="0" applyAlignment="0" applyProtection="0"/>
    <xf numFmtId="171" fontId="3" fillId="0" borderId="0"/>
    <xf numFmtId="171" fontId="3" fillId="0" borderId="0"/>
    <xf numFmtId="171" fontId="3" fillId="0" borderId="0"/>
    <xf numFmtId="171" fontId="3" fillId="0" borderId="0"/>
    <xf numFmtId="171" fontId="3" fillId="0" borderId="0"/>
    <xf numFmtId="171" fontId="3" fillId="0" borderId="0"/>
    <xf numFmtId="43" fontId="11" fillId="0" borderId="0" applyFont="0" applyFill="0" applyBorder="0" applyAlignment="0" applyProtection="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171" fontId="3" fillId="0" borderId="0"/>
    <xf numFmtId="171" fontId="3" fillId="0" borderId="0"/>
    <xf numFmtId="171" fontId="3" fillId="0" borderId="0"/>
    <xf numFmtId="171" fontId="3" fillId="0" borderId="0"/>
    <xf numFmtId="171" fontId="3" fillId="0" borderId="0"/>
    <xf numFmtId="171" fontId="3" fillId="0" borderId="0"/>
    <xf numFmtId="166"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5" fillId="0" borderId="0"/>
    <xf numFmtId="0" fontId="26" fillId="0" borderId="0"/>
    <xf numFmtId="0" fontId="34" fillId="0" borderId="0"/>
    <xf numFmtId="0" fontId="2" fillId="0" borderId="0"/>
  </cellStyleXfs>
  <cellXfs count="169">
    <xf numFmtId="0" fontId="0" fillId="0" borderId="0" xfId="0"/>
    <xf numFmtId="0" fontId="29" fillId="0" borderId="7" xfId="0" applyFont="1" applyBorder="1" applyAlignment="1">
      <alignment horizontal="left" vertical="center" wrapText="1"/>
    </xf>
    <xf numFmtId="0" fontId="29" fillId="0" borderId="2" xfId="3740" applyFont="1" applyBorder="1" applyAlignment="1">
      <alignment horizontal="left" vertical="center" wrapText="1"/>
    </xf>
    <xf numFmtId="0" fontId="29" fillId="0" borderId="7" xfId="3740" applyFont="1" applyBorder="1" applyAlignment="1">
      <alignment horizontal="left" vertical="center" wrapText="1"/>
    </xf>
    <xf numFmtId="0" fontId="28" fillId="0" borderId="2" xfId="0" applyFont="1" applyBorder="1" applyAlignment="1">
      <alignment horizontal="center" vertical="center"/>
    </xf>
    <xf numFmtId="0" fontId="29" fillId="0" borderId="8" xfId="3740" applyFont="1" applyBorder="1" applyAlignment="1">
      <alignment horizontal="left" vertical="center" wrapText="1"/>
    </xf>
    <xf numFmtId="0" fontId="29" fillId="0" borderId="2" xfId="0" applyFont="1" applyBorder="1" applyAlignment="1">
      <alignment horizontal="center" vertical="center"/>
    </xf>
    <xf numFmtId="0" fontId="29" fillId="0" borderId="7" xfId="0" applyFont="1" applyBorder="1" applyAlignment="1">
      <alignment vertical="center" wrapText="1"/>
    </xf>
    <xf numFmtId="0" fontId="29" fillId="0" borderId="7" xfId="0" applyFont="1" applyBorder="1" applyAlignment="1">
      <alignment horizontal="center" vertical="center" wrapText="1"/>
    </xf>
    <xf numFmtId="2" fontId="29" fillId="0" borderId="7" xfId="0" applyNumberFormat="1" applyFont="1" applyBorder="1" applyAlignment="1">
      <alignment horizontal="center" vertical="center"/>
    </xf>
    <xf numFmtId="4" fontId="29" fillId="0" borderId="7" xfId="4" applyNumberFormat="1" applyFont="1" applyBorder="1" applyAlignment="1">
      <alignment horizontal="center" vertical="center"/>
    </xf>
    <xf numFmtId="0" fontId="28" fillId="0" borderId="0" xfId="0" applyFont="1" applyAlignment="1">
      <alignment horizontal="left" vertical="center"/>
    </xf>
    <xf numFmtId="0" fontId="28" fillId="0" borderId="0" xfId="0" applyFont="1"/>
    <xf numFmtId="0" fontId="28" fillId="0" borderId="0" xfId="0" applyFont="1" applyAlignment="1">
      <alignment vertical="center" wrapText="1"/>
    </xf>
    <xf numFmtId="0" fontId="28" fillId="0" borderId="0" xfId="0" applyFont="1" applyAlignment="1">
      <alignment horizontal="center" vertical="center" wrapText="1"/>
    </xf>
    <xf numFmtId="0" fontId="29" fillId="0" borderId="0" xfId="0" applyFont="1"/>
    <xf numFmtId="4" fontId="29" fillId="0" borderId="0" xfId="0" applyNumberFormat="1" applyFont="1"/>
    <xf numFmtId="1" fontId="29" fillId="0" borderId="0" xfId="0" applyNumberFormat="1" applyFont="1"/>
    <xf numFmtId="0" fontId="29" fillId="0" borderId="0" xfId="7" applyFont="1" applyAlignment="1">
      <alignment vertical="center"/>
    </xf>
    <xf numFmtId="10" fontId="29" fillId="0" borderId="0" xfId="6" applyNumberFormat="1" applyFont="1" applyFill="1" applyAlignment="1">
      <alignment horizontal="center"/>
    </xf>
    <xf numFmtId="0" fontId="29" fillId="0" borderId="0" xfId="7" applyFont="1" applyAlignment="1">
      <alignment horizontal="right" vertical="top"/>
    </xf>
    <xf numFmtId="1" fontId="29" fillId="0" borderId="0" xfId="0" applyNumberFormat="1" applyFont="1" applyAlignment="1">
      <alignment horizontal="left"/>
    </xf>
    <xf numFmtId="49" fontId="29" fillId="0" borderId="0" xfId="0" applyNumberFormat="1" applyFont="1" applyAlignment="1">
      <alignment horizontal="left"/>
    </xf>
    <xf numFmtId="0" fontId="32" fillId="0" borderId="0" xfId="0" applyFont="1" applyAlignment="1">
      <alignment horizontal="center" vertical="center"/>
    </xf>
    <xf numFmtId="0" fontId="32" fillId="0" borderId="0" xfId="0" applyFont="1" applyAlignment="1">
      <alignment horizontal="left" vertical="center"/>
    </xf>
    <xf numFmtId="0" fontId="32" fillId="0" borderId="0" xfId="0" applyFont="1" applyAlignment="1">
      <alignment vertical="center"/>
    </xf>
    <xf numFmtId="0" fontId="32" fillId="0" borderId="0" xfId="0" applyFont="1"/>
    <xf numFmtId="0" fontId="29" fillId="0" borderId="4" xfId="0" applyFont="1" applyBorder="1" applyAlignment="1">
      <alignment horizontal="center" vertical="center" wrapText="1"/>
    </xf>
    <xf numFmtId="2" fontId="29" fillId="0" borderId="6" xfId="3740" applyNumberFormat="1" applyFont="1" applyBorder="1" applyAlignment="1">
      <alignment horizontal="center" vertical="center"/>
    </xf>
    <xf numFmtId="0" fontId="28" fillId="0" borderId="11" xfId="0" applyFont="1" applyBorder="1" applyAlignment="1">
      <alignment horizontal="center" vertical="center"/>
    </xf>
    <xf numFmtId="2" fontId="28" fillId="0" borderId="12" xfId="0" applyNumberFormat="1" applyFont="1" applyBorder="1" applyAlignment="1">
      <alignment horizontal="center" vertical="center"/>
    </xf>
    <xf numFmtId="2" fontId="28" fillId="0" borderId="13" xfId="0" applyNumberFormat="1" applyFont="1" applyBorder="1" applyAlignment="1">
      <alignment horizontal="center" vertical="center"/>
    </xf>
    <xf numFmtId="0" fontId="28" fillId="0" borderId="14" xfId="0" applyFont="1" applyBorder="1" applyAlignment="1">
      <alignment horizontal="center" vertical="center"/>
    </xf>
    <xf numFmtId="2" fontId="28" fillId="0" borderId="8" xfId="0" applyNumberFormat="1" applyFont="1" applyBorder="1" applyAlignment="1">
      <alignment horizontal="center" vertical="center"/>
    </xf>
    <xf numFmtId="2" fontId="28" fillId="0" borderId="15" xfId="0" applyNumberFormat="1" applyFont="1" applyBorder="1" applyAlignment="1">
      <alignment horizontal="center" vertical="center"/>
    </xf>
    <xf numFmtId="0" fontId="28" fillId="0" borderId="16" xfId="0" applyFont="1" applyBorder="1" applyAlignment="1">
      <alignment horizontal="center" vertical="center"/>
    </xf>
    <xf numFmtId="2" fontId="28" fillId="0" borderId="17" xfId="0" applyNumberFormat="1" applyFont="1" applyBorder="1" applyAlignment="1">
      <alignment horizontal="center" vertical="center"/>
    </xf>
    <xf numFmtId="2" fontId="28" fillId="0" borderId="18" xfId="0" applyNumberFormat="1" applyFont="1" applyBorder="1" applyAlignment="1">
      <alignment horizontal="center" vertical="center"/>
    </xf>
    <xf numFmtId="2" fontId="28" fillId="0" borderId="19" xfId="0" applyNumberFormat="1" applyFont="1" applyBorder="1" applyAlignment="1">
      <alignment horizontal="center" vertical="center"/>
    </xf>
    <xf numFmtId="0" fontId="30" fillId="0" borderId="0" xfId="0" applyFont="1" applyAlignment="1">
      <alignment horizontal="center" vertical="center"/>
    </xf>
    <xf numFmtId="0" fontId="29" fillId="0" borderId="0" xfId="0" applyFont="1" applyAlignment="1">
      <alignment horizontal="center"/>
    </xf>
    <xf numFmtId="0" fontId="29" fillId="0" borderId="0" xfId="0" applyFont="1" applyAlignment="1">
      <alignment horizontal="center" vertical="center" wrapText="1"/>
    </xf>
    <xf numFmtId="0" fontId="28" fillId="0" borderId="0" xfId="0" applyFont="1" applyAlignment="1">
      <alignment horizontal="right" vertical="center"/>
    </xf>
    <xf numFmtId="0" fontId="29" fillId="0" borderId="8" xfId="0" applyFont="1" applyBorder="1" applyAlignment="1">
      <alignment horizontal="center" vertical="center" wrapText="1"/>
    </xf>
    <xf numFmtId="49" fontId="29" fillId="0" borderId="8" xfId="0" applyNumberFormat="1" applyFont="1" applyBorder="1" applyAlignment="1">
      <alignment horizontal="center" vertical="center" wrapText="1"/>
    </xf>
    <xf numFmtId="165" fontId="29" fillId="0" borderId="8" xfId="0" applyNumberFormat="1" applyFont="1" applyBorder="1" applyAlignment="1">
      <alignment horizontal="center" vertical="center"/>
    </xf>
    <xf numFmtId="164" fontId="29" fillId="0" borderId="0" xfId="0" applyNumberFormat="1" applyFont="1"/>
    <xf numFmtId="0" fontId="29" fillId="0" borderId="8" xfId="0" applyFont="1" applyBorder="1" applyAlignment="1">
      <alignment vertical="center"/>
    </xf>
    <xf numFmtId="49" fontId="29" fillId="0" borderId="8" xfId="0" applyNumberFormat="1" applyFont="1" applyBorder="1" applyAlignment="1">
      <alignment horizontal="right" vertical="center"/>
    </xf>
    <xf numFmtId="49" fontId="33" fillId="0" borderId="8" xfId="0" applyNumberFormat="1" applyFont="1" applyBorder="1" applyAlignment="1">
      <alignment horizontal="right" vertical="center"/>
    </xf>
    <xf numFmtId="0" fontId="29" fillId="0" borderId="23" xfId="0" applyFont="1" applyBorder="1" applyAlignment="1">
      <alignment horizontal="center" vertical="center" wrapText="1"/>
    </xf>
    <xf numFmtId="4" fontId="29" fillId="0" borderId="23" xfId="4" applyNumberFormat="1" applyFont="1" applyBorder="1" applyAlignment="1">
      <alignment horizontal="center" vertical="center"/>
    </xf>
    <xf numFmtId="0" fontId="29" fillId="0" borderId="23" xfId="0" applyFont="1" applyBorder="1" applyAlignment="1">
      <alignment horizontal="center" vertical="center"/>
    </xf>
    <xf numFmtId="0" fontId="28" fillId="0" borderId="23" xfId="0" applyFont="1" applyBorder="1" applyAlignment="1">
      <alignment horizontal="center" vertical="center"/>
    </xf>
    <xf numFmtId="0" fontId="29" fillId="0" borderId="23" xfId="0" applyFont="1" applyBorder="1" applyAlignment="1">
      <alignment vertical="center" wrapText="1"/>
    </xf>
    <xf numFmtId="165" fontId="30" fillId="0" borderId="8" xfId="0" applyNumberFormat="1" applyFont="1" applyBorder="1" applyAlignment="1">
      <alignment horizontal="center" vertical="center"/>
    </xf>
    <xf numFmtId="0" fontId="29" fillId="0" borderId="23" xfId="0" applyFont="1" applyBorder="1" applyAlignment="1">
      <alignment horizontal="left" vertical="top" wrapText="1"/>
    </xf>
    <xf numFmtId="0" fontId="29" fillId="0" borderId="24" xfId="0" applyFont="1" applyBorder="1" applyAlignment="1">
      <alignment horizontal="center" vertical="center" wrapText="1"/>
    </xf>
    <xf numFmtId="0" fontId="29" fillId="0" borderId="2" xfId="0" applyFont="1" applyBorder="1" applyAlignment="1">
      <alignment horizontal="left" vertical="top" wrapText="1"/>
    </xf>
    <xf numFmtId="0" fontId="28" fillId="0" borderId="5" xfId="0" applyFont="1" applyBorder="1" applyAlignment="1">
      <alignment horizontal="left" vertical="top" wrapText="1"/>
    </xf>
    <xf numFmtId="0" fontId="28" fillId="0" borderId="2" xfId="0" applyFont="1" applyBorder="1" applyAlignment="1">
      <alignment horizontal="left" vertical="center" wrapText="1"/>
    </xf>
    <xf numFmtId="0" fontId="27" fillId="0" borderId="22" xfId="0" applyFont="1" applyBorder="1" applyAlignment="1">
      <alignment horizontal="left" vertical="center" wrapText="1"/>
    </xf>
    <xf numFmtId="0" fontId="28" fillId="0" borderId="2" xfId="0" applyFont="1" applyBorder="1" applyAlignment="1">
      <alignment horizontal="left" vertical="top" wrapText="1"/>
    </xf>
    <xf numFmtId="0" fontId="29" fillId="0" borderId="2" xfId="0" applyFont="1" applyBorder="1" applyAlignment="1">
      <alignment horizontal="left" vertical="center"/>
    </xf>
    <xf numFmtId="4" fontId="29" fillId="4" borderId="7" xfId="4" applyNumberFormat="1" applyFont="1" applyFill="1" applyBorder="1" applyAlignment="1">
      <alignment horizontal="center" vertical="center"/>
    </xf>
    <xf numFmtId="0" fontId="38" fillId="0" borderId="4" xfId="0" applyFont="1" applyBorder="1" applyAlignment="1">
      <alignment horizontal="center" vertical="center" wrapText="1"/>
    </xf>
    <xf numFmtId="0" fontId="38" fillId="0" borderId="24" xfId="0" applyFont="1" applyBorder="1" applyAlignment="1">
      <alignment horizontal="center" vertical="center" wrapText="1"/>
    </xf>
    <xf numFmtId="4" fontId="29" fillId="0" borderId="4" xfId="4" applyNumberFormat="1" applyFont="1" applyBorder="1" applyAlignment="1">
      <alignment horizontal="center" vertical="center"/>
    </xf>
    <xf numFmtId="0" fontId="29" fillId="4" borderId="4" xfId="0" applyFont="1" applyFill="1" applyBorder="1" applyAlignment="1">
      <alignment horizontal="center" vertical="center" wrapText="1"/>
    </xf>
    <xf numFmtId="0" fontId="30" fillId="4" borderId="7" xfId="3740" applyFont="1" applyFill="1" applyBorder="1" applyAlignment="1">
      <alignment horizontal="center" vertical="center" wrapText="1"/>
    </xf>
    <xf numFmtId="2" fontId="29" fillId="4" borderId="6" xfId="3740" applyNumberFormat="1" applyFont="1" applyFill="1" applyBorder="1" applyAlignment="1">
      <alignment horizontal="center" vertical="center"/>
    </xf>
    <xf numFmtId="2" fontId="29" fillId="4" borderId="7" xfId="0" applyNumberFormat="1" applyFont="1" applyFill="1" applyBorder="1" applyAlignment="1">
      <alignment horizontal="center" vertical="center" wrapText="1"/>
    </xf>
    <xf numFmtId="0" fontId="29" fillId="4" borderId="2" xfId="0" applyFont="1" applyFill="1" applyBorder="1" applyAlignment="1">
      <alignment horizontal="center" vertical="center"/>
    </xf>
    <xf numFmtId="0" fontId="29" fillId="4" borderId="7" xfId="3740" applyFont="1" applyFill="1" applyBorder="1" applyAlignment="1">
      <alignment horizontal="center" vertical="center" wrapText="1"/>
    </xf>
    <xf numFmtId="0" fontId="28" fillId="4" borderId="2" xfId="0" applyFont="1" applyFill="1" applyBorder="1" applyAlignment="1">
      <alignment horizontal="center" vertical="center"/>
    </xf>
    <xf numFmtId="2" fontId="29" fillId="4" borderId="7" xfId="0" applyNumberFormat="1" applyFont="1" applyFill="1" applyBorder="1" applyAlignment="1">
      <alignment horizontal="center" vertical="center"/>
    </xf>
    <xf numFmtId="4" fontId="29" fillId="4" borderId="23" xfId="4" applyNumberFormat="1" applyFont="1" applyFill="1" applyBorder="1" applyAlignment="1">
      <alignment horizontal="center" vertical="center"/>
    </xf>
    <xf numFmtId="0" fontId="28" fillId="0" borderId="0" xfId="0" applyFont="1" applyAlignment="1">
      <alignment horizontal="right" vertical="top"/>
    </xf>
    <xf numFmtId="0" fontId="40" fillId="0" borderId="0" xfId="0" applyFont="1"/>
    <xf numFmtId="49" fontId="35" fillId="0" borderId="0" xfId="0" applyNumberFormat="1" applyFont="1" applyAlignment="1">
      <alignment horizontal="center" vertical="center"/>
    </xf>
    <xf numFmtId="0" fontId="32" fillId="0" borderId="0" xfId="0" applyFont="1" applyAlignment="1">
      <alignment horizontal="right"/>
    </xf>
    <xf numFmtId="2" fontId="29" fillId="4" borderId="23" xfId="0" applyNumberFormat="1" applyFont="1" applyFill="1" applyBorder="1" applyAlignment="1">
      <alignment horizontal="center" vertical="center" wrapText="1"/>
    </xf>
    <xf numFmtId="0" fontId="42" fillId="0" borderId="23" xfId="3740" applyFont="1" applyBorder="1" applyAlignment="1">
      <alignment horizontal="left" vertical="center" wrapText="1"/>
    </xf>
    <xf numFmtId="0" fontId="41" fillId="0" borderId="2" xfId="0" applyFont="1" applyBorder="1" applyAlignment="1">
      <alignment horizontal="left" vertical="top" wrapText="1"/>
    </xf>
    <xf numFmtId="0" fontId="42" fillId="0" borderId="24" xfId="3740" applyFont="1" applyBorder="1" applyAlignment="1">
      <alignment horizontal="center" vertical="center" wrapText="1"/>
    </xf>
    <xf numFmtId="0" fontId="42" fillId="0" borderId="24" xfId="0" applyFont="1" applyBorder="1" applyAlignment="1">
      <alignment horizontal="center" vertical="center" wrapText="1"/>
    </xf>
    <xf numFmtId="0" fontId="28" fillId="0" borderId="0" xfId="0" applyFont="1" applyAlignment="1">
      <alignment wrapText="1"/>
    </xf>
    <xf numFmtId="2" fontId="29" fillId="4" borderId="23" xfId="0" applyNumberFormat="1" applyFont="1" applyFill="1" applyBorder="1" applyAlignment="1">
      <alignment horizontal="center" vertical="center"/>
    </xf>
    <xf numFmtId="0" fontId="31" fillId="5" borderId="20" xfId="0" applyFont="1" applyFill="1" applyBorder="1" applyAlignment="1">
      <alignment horizontal="center" vertical="center" wrapText="1"/>
    </xf>
    <xf numFmtId="0" fontId="31" fillId="5" borderId="10" xfId="0" applyFont="1" applyFill="1" applyBorder="1" applyAlignment="1">
      <alignment horizontal="center" vertical="center" wrapText="1"/>
    </xf>
    <xf numFmtId="174" fontId="31" fillId="5" borderId="21" xfId="0" applyNumberFormat="1" applyFont="1" applyFill="1" applyBorder="1" applyAlignment="1">
      <alignment horizontal="center" vertical="center" wrapText="1"/>
    </xf>
    <xf numFmtId="0" fontId="28" fillId="0" borderId="28" xfId="0" applyFont="1" applyBorder="1" applyAlignment="1">
      <alignment horizontal="center" vertical="center" wrapText="1"/>
    </xf>
    <xf numFmtId="2" fontId="29" fillId="0" borderId="8" xfId="0" applyNumberFormat="1" applyFont="1" applyBorder="1" applyAlignment="1">
      <alignment horizontal="center" vertical="center"/>
    </xf>
    <xf numFmtId="0" fontId="29" fillId="0" borderId="8" xfId="0" applyFont="1" applyBorder="1" applyAlignment="1">
      <alignment horizontal="center" vertical="center"/>
    </xf>
    <xf numFmtId="0" fontId="42" fillId="0" borderId="0" xfId="3740" applyFont="1" applyAlignment="1">
      <alignment horizontal="left" vertical="center" wrapText="1"/>
    </xf>
    <xf numFmtId="2" fontId="29" fillId="0" borderId="0" xfId="0" applyNumberFormat="1" applyFont="1" applyAlignment="1">
      <alignment horizontal="center" vertical="center"/>
    </xf>
    <xf numFmtId="4" fontId="29" fillId="0" borderId="0" xfId="4" applyNumberFormat="1" applyFont="1" applyAlignment="1">
      <alignment horizontal="center" vertical="center"/>
    </xf>
    <xf numFmtId="0" fontId="28" fillId="0" borderId="0" xfId="0" applyFont="1" applyAlignment="1">
      <alignment horizontal="center" vertical="center"/>
    </xf>
    <xf numFmtId="0" fontId="29" fillId="0" borderId="8" xfId="0" applyFont="1" applyBorder="1" applyAlignment="1">
      <alignment vertical="center" wrapText="1"/>
    </xf>
    <xf numFmtId="0" fontId="29" fillId="0" borderId="8" xfId="0" applyFont="1" applyBorder="1" applyAlignment="1">
      <alignment horizontal="left" vertical="center" wrapText="1"/>
    </xf>
    <xf numFmtId="0" fontId="29" fillId="5" borderId="8" xfId="0" applyFont="1" applyFill="1" applyBorder="1" applyAlignment="1">
      <alignment horizontal="center" vertical="center" wrapText="1"/>
    </xf>
    <xf numFmtId="49" fontId="29" fillId="5" borderId="8" xfId="0" applyNumberFormat="1" applyFont="1" applyFill="1" applyBorder="1" applyAlignment="1">
      <alignment horizontal="center" vertical="center" wrapText="1"/>
    </xf>
    <xf numFmtId="165" fontId="29" fillId="5" borderId="8" xfId="0" applyNumberFormat="1" applyFont="1" applyFill="1" applyBorder="1" applyAlignment="1">
      <alignment horizontal="center" vertical="center"/>
    </xf>
    <xf numFmtId="2" fontId="28" fillId="0" borderId="19" xfId="0" applyNumberFormat="1" applyFont="1" applyBorder="1" applyAlignment="1">
      <alignment horizontal="center" vertical="center" wrapText="1"/>
    </xf>
    <xf numFmtId="0" fontId="38" fillId="3" borderId="24" xfId="0" applyFont="1" applyFill="1" applyBorder="1" applyAlignment="1">
      <alignment horizontal="center" vertical="center" wrapText="1"/>
    </xf>
    <xf numFmtId="0" fontId="30" fillId="4" borderId="8" xfId="3740" applyFont="1" applyFill="1" applyBorder="1" applyAlignment="1">
      <alignment horizontal="center" vertical="center" wrapText="1"/>
    </xf>
    <xf numFmtId="0" fontId="29" fillId="4" borderId="8" xfId="3740" applyFont="1" applyFill="1" applyBorder="1" applyAlignment="1">
      <alignment horizontal="center" vertical="center" wrapText="1"/>
    </xf>
    <xf numFmtId="2" fontId="29" fillId="4" borderId="15" xfId="3740" applyNumberFormat="1" applyFont="1" applyFill="1" applyBorder="1" applyAlignment="1">
      <alignment horizontal="center" vertical="center"/>
    </xf>
    <xf numFmtId="0" fontId="42" fillId="0" borderId="8" xfId="3740" applyFont="1" applyBorder="1" applyAlignment="1">
      <alignment horizontal="left" vertical="center" wrapText="1"/>
    </xf>
    <xf numFmtId="0" fontId="29" fillId="0" borderId="29" xfId="0" applyFont="1" applyBorder="1" applyAlignment="1">
      <alignment horizontal="center" vertical="center" wrapText="1"/>
    </xf>
    <xf numFmtId="2" fontId="29" fillId="0" borderId="15" xfId="0" applyNumberFormat="1" applyFont="1" applyBorder="1" applyAlignment="1">
      <alignment horizontal="center" vertical="center"/>
    </xf>
    <xf numFmtId="0" fontId="29" fillId="4" borderId="29" xfId="3740" applyFont="1" applyFill="1" applyBorder="1" applyAlignment="1">
      <alignment horizontal="center" vertical="center" wrapText="1"/>
    </xf>
    <xf numFmtId="0" fontId="42" fillId="0" borderId="8" xfId="3740" applyFont="1" applyBorder="1" applyAlignment="1">
      <alignment horizontal="center" vertical="center" wrapText="1"/>
    </xf>
    <xf numFmtId="0" fontId="29" fillId="4" borderId="14" xfId="0" applyFont="1" applyFill="1" applyBorder="1" applyAlignment="1">
      <alignment horizontal="center" vertical="center" wrapText="1"/>
    </xf>
    <xf numFmtId="2" fontId="29" fillId="4" borderId="8" xfId="3740" applyNumberFormat="1" applyFont="1" applyFill="1" applyBorder="1" applyAlignment="1">
      <alignment horizontal="center" vertical="center"/>
    </xf>
    <xf numFmtId="0" fontId="29" fillId="0" borderId="14" xfId="0" applyFont="1" applyBorder="1" applyAlignment="1">
      <alignment horizontal="center" vertical="center" wrapText="1"/>
    </xf>
    <xf numFmtId="2" fontId="28" fillId="0" borderId="2" xfId="0" applyNumberFormat="1" applyFont="1" applyBorder="1" applyAlignment="1">
      <alignment horizontal="center" vertical="center"/>
    </xf>
    <xf numFmtId="4" fontId="28" fillId="0" borderId="0" xfId="0" applyNumberFormat="1" applyFont="1"/>
    <xf numFmtId="2" fontId="28" fillId="0" borderId="0" xfId="0" applyNumberFormat="1" applyFont="1"/>
    <xf numFmtId="9" fontId="28" fillId="5" borderId="2" xfId="0" applyNumberFormat="1" applyFont="1" applyFill="1" applyBorder="1" applyAlignment="1">
      <alignment horizontal="center" vertical="center" wrapText="1"/>
    </xf>
    <xf numFmtId="0" fontId="28" fillId="0" borderId="2" xfId="0" applyFont="1" applyBorder="1"/>
    <xf numFmtId="0" fontId="29" fillId="0" borderId="2" xfId="0" applyFont="1" applyBorder="1"/>
    <xf numFmtId="4" fontId="29" fillId="0" borderId="2" xfId="0" applyNumberFormat="1" applyFont="1" applyBorder="1"/>
    <xf numFmtId="0" fontId="29" fillId="0" borderId="0" xfId="0" applyFont="1" applyAlignment="1">
      <alignment horizontal="center" vertical="center"/>
    </xf>
    <xf numFmtId="2" fontId="28" fillId="0" borderId="23" xfId="0" applyNumberFormat="1" applyFont="1" applyBorder="1" applyAlignment="1">
      <alignment horizontal="center" vertical="center"/>
    </xf>
    <xf numFmtId="2" fontId="29" fillId="0" borderId="23" xfId="3740" applyNumberFormat="1" applyFont="1" applyBorder="1" applyAlignment="1">
      <alignment horizontal="center" vertical="center"/>
    </xf>
    <xf numFmtId="0" fontId="43" fillId="0" borderId="0" xfId="0" applyFont="1" applyAlignment="1">
      <alignment wrapText="1"/>
    </xf>
    <xf numFmtId="0" fontId="28" fillId="0" borderId="8" xfId="0" applyFont="1" applyBorder="1" applyAlignment="1">
      <alignment horizontal="center" vertical="center"/>
    </xf>
    <xf numFmtId="174" fontId="33" fillId="0" borderId="8" xfId="0" applyNumberFormat="1" applyFont="1" applyBorder="1" applyAlignment="1">
      <alignment horizontal="center" vertical="center"/>
    </xf>
    <xf numFmtId="174" fontId="29" fillId="0" borderId="8" xfId="0" applyNumberFormat="1" applyFont="1" applyBorder="1" applyAlignment="1">
      <alignment horizontal="center" vertical="center"/>
    </xf>
    <xf numFmtId="0" fontId="28" fillId="0" borderId="0" xfId="0" applyFont="1" applyAlignment="1">
      <alignment horizontal="right" wrapText="1"/>
    </xf>
    <xf numFmtId="49" fontId="30" fillId="0" borderId="0" xfId="0" applyNumberFormat="1" applyFont="1" applyAlignment="1">
      <alignment horizontal="center" vertical="center"/>
    </xf>
    <xf numFmtId="49" fontId="42" fillId="0" borderId="0" xfId="0" applyNumberFormat="1" applyFont="1" applyAlignment="1">
      <alignment horizontal="center" vertical="center"/>
    </xf>
    <xf numFmtId="0" fontId="39" fillId="0" borderId="0" xfId="85" applyFont="1" applyAlignment="1">
      <alignment horizontal="left" vertical="top" wrapText="1"/>
    </xf>
    <xf numFmtId="0" fontId="39" fillId="0" borderId="0" xfId="85" applyFont="1" applyAlignment="1">
      <alignment horizontal="left" vertical="top"/>
    </xf>
    <xf numFmtId="0" fontId="28" fillId="0" borderId="0" xfId="0" applyFont="1" applyAlignment="1">
      <alignment horizontal="left" wrapText="1"/>
    </xf>
    <xf numFmtId="49" fontId="30" fillId="0" borderId="8" xfId="0" applyNumberFormat="1" applyFont="1" applyBorder="1" applyAlignment="1">
      <alignment horizontal="right" vertical="center"/>
    </xf>
    <xf numFmtId="49" fontId="29" fillId="0" borderId="8" xfId="0" applyNumberFormat="1" applyFont="1" applyBorder="1" applyAlignment="1">
      <alignment horizontal="left" vertical="center" wrapText="1"/>
    </xf>
    <xf numFmtId="49" fontId="30" fillId="5" borderId="8" xfId="0" applyNumberFormat="1" applyFont="1" applyFill="1" applyBorder="1" applyAlignment="1">
      <alignment horizontal="center" vertical="center" wrapText="1"/>
    </xf>
    <xf numFmtId="0" fontId="37" fillId="0" borderId="8" xfId="0" applyFont="1" applyBorder="1" applyAlignment="1">
      <alignment horizontal="center" vertical="center" wrapText="1"/>
    </xf>
    <xf numFmtId="0" fontId="38" fillId="0" borderId="8" xfId="0" applyFont="1" applyBorder="1" applyAlignment="1">
      <alignment horizontal="center" vertical="center" wrapText="1"/>
    </xf>
    <xf numFmtId="49" fontId="37" fillId="0" borderId="8" xfId="0" applyNumberFormat="1" applyFont="1" applyBorder="1" applyAlignment="1">
      <alignment horizontal="center" vertical="center" wrapText="1"/>
    </xf>
    <xf numFmtId="0" fontId="35" fillId="0" borderId="23" xfId="0" applyFont="1" applyBorder="1" applyAlignment="1">
      <alignment horizontal="center" vertical="center" wrapText="1"/>
    </xf>
    <xf numFmtId="174" fontId="31" fillId="0" borderId="25" xfId="0" applyNumberFormat="1" applyFont="1" applyBorder="1" applyAlignment="1">
      <alignment horizontal="center" vertical="center" wrapText="1"/>
    </xf>
    <xf numFmtId="174" fontId="31" fillId="0" borderId="26" xfId="0" applyNumberFormat="1" applyFont="1" applyBorder="1" applyAlignment="1">
      <alignment horizontal="center" vertical="center" wrapText="1"/>
    </xf>
    <xf numFmtId="174" fontId="31" fillId="0" borderId="27" xfId="0" applyNumberFormat="1" applyFont="1" applyBorder="1" applyAlignment="1">
      <alignment horizontal="center" vertical="center" wrapText="1"/>
    </xf>
    <xf numFmtId="49" fontId="35" fillId="0" borderId="0" xfId="0" applyNumberFormat="1" applyFont="1" applyAlignment="1">
      <alignment horizontal="center" vertical="center"/>
    </xf>
    <xf numFmtId="0" fontId="38" fillId="0" borderId="33" xfId="0" applyFont="1" applyBorder="1" applyAlignment="1">
      <alignment horizontal="center" vertical="center" wrapText="1"/>
    </xf>
    <xf numFmtId="0" fontId="38" fillId="0" borderId="5" xfId="0" applyFont="1" applyBorder="1" applyAlignment="1">
      <alignment horizontal="center" vertical="center" wrapText="1"/>
    </xf>
    <xf numFmtId="0" fontId="37" fillId="0" borderId="1" xfId="0" applyFont="1" applyBorder="1" applyAlignment="1">
      <alignment horizontal="center" vertical="center" wrapText="1"/>
    </xf>
    <xf numFmtId="49" fontId="35" fillId="0" borderId="1" xfId="0" applyNumberFormat="1" applyFont="1" applyBorder="1" applyAlignment="1">
      <alignment horizontal="center" vertical="center"/>
    </xf>
    <xf numFmtId="0" fontId="38" fillId="0" borderId="3" xfId="0" applyFont="1" applyBorder="1" applyAlignment="1">
      <alignment vertical="center"/>
    </xf>
    <xf numFmtId="49" fontId="35" fillId="0" borderId="1" xfId="0" applyNumberFormat="1" applyFont="1" applyBorder="1" applyAlignment="1">
      <alignment horizontal="center" vertical="center" wrapText="1"/>
    </xf>
    <xf numFmtId="0" fontId="38" fillId="0" borderId="3" xfId="0" applyFont="1" applyBorder="1" applyAlignment="1">
      <alignment vertical="center" wrapText="1"/>
    </xf>
    <xf numFmtId="49" fontId="35" fillId="0" borderId="9" xfId="0" applyNumberFormat="1" applyFont="1" applyBorder="1" applyAlignment="1">
      <alignment horizontal="center" vertical="center"/>
    </xf>
    <xf numFmtId="0" fontId="28" fillId="5" borderId="2" xfId="0" applyFont="1" applyFill="1" applyBorder="1" applyAlignment="1">
      <alignment horizontal="center" vertical="center" wrapText="1"/>
    </xf>
    <xf numFmtId="0" fontId="38" fillId="0" borderId="23" xfId="0" applyFont="1" applyBorder="1" applyAlignment="1">
      <alignment horizontal="center" vertical="center" wrapText="1"/>
    </xf>
    <xf numFmtId="0" fontId="38" fillId="0" borderId="36" xfId="0" applyFont="1" applyBorder="1" applyAlignment="1">
      <alignment horizontal="center" vertical="center" wrapText="1"/>
    </xf>
    <xf numFmtId="0" fontId="0" fillId="0" borderId="5" xfId="0" applyBorder="1" applyAlignment="1">
      <alignment horizontal="center" vertical="center" wrapText="1"/>
    </xf>
    <xf numFmtId="0" fontId="28" fillId="0" borderId="33" xfId="0" applyFont="1" applyBorder="1" applyAlignment="1">
      <alignment wrapText="1"/>
    </xf>
    <xf numFmtId="0" fontId="0" fillId="0" borderId="5" xfId="0" applyBorder="1" applyAlignment="1">
      <alignment wrapText="1"/>
    </xf>
    <xf numFmtId="0" fontId="35" fillId="0" borderId="2" xfId="0" applyFont="1" applyBorder="1" applyAlignment="1">
      <alignment horizontal="center" vertical="center" wrapText="1"/>
    </xf>
    <xf numFmtId="0" fontId="28" fillId="5" borderId="30" xfId="0" applyFont="1" applyFill="1" applyBorder="1" applyAlignment="1">
      <alignment horizontal="center" vertical="center"/>
    </xf>
    <xf numFmtId="0" fontId="28" fillId="5" borderId="31" xfId="0" applyFont="1" applyFill="1" applyBorder="1" applyAlignment="1">
      <alignment horizontal="center" vertical="center"/>
    </xf>
    <xf numFmtId="0" fontId="28" fillId="5" borderId="32" xfId="0" applyFont="1" applyFill="1" applyBorder="1" applyAlignment="1">
      <alignment horizontal="center" vertical="center"/>
    </xf>
    <xf numFmtId="49" fontId="35" fillId="0" borderId="34" xfId="0" applyNumberFormat="1" applyFont="1" applyBorder="1" applyAlignment="1">
      <alignment horizontal="center" vertical="center" wrapText="1"/>
    </xf>
    <xf numFmtId="0" fontId="38" fillId="0" borderId="35" xfId="0" applyFont="1" applyBorder="1" applyAlignment="1">
      <alignment vertical="center" wrapText="1"/>
    </xf>
    <xf numFmtId="49" fontId="35" fillId="0" borderId="23" xfId="0" applyNumberFormat="1" applyFont="1" applyBorder="1" applyAlignment="1">
      <alignment horizontal="center" vertical="center"/>
    </xf>
    <xf numFmtId="0" fontId="38" fillId="0" borderId="23" xfId="0" applyFont="1" applyBorder="1" applyAlignment="1">
      <alignment vertical="center"/>
    </xf>
  </cellXfs>
  <cellStyles count="3744">
    <cellStyle name="cf1" xfId="3742" xr:uid="{1C41F7FE-031C-4190-AB13-7115DB246837}"/>
    <cellStyle name="Comma 2" xfId="23" xr:uid="{113F107C-91FC-4769-89C5-50EC681C9110}"/>
    <cellStyle name="Comma 2 2" xfId="91" xr:uid="{17A5EE8C-9B97-4751-9112-1894A82F87DC}"/>
    <cellStyle name="Comma 2 2 2" xfId="293" xr:uid="{520E9FDD-5603-43A1-B0F8-72A989FC67C5}"/>
    <cellStyle name="Comma 2 2 2 2" xfId="593" xr:uid="{984742D5-57F3-441E-9E59-DD3A4D92C2AD}"/>
    <cellStyle name="Comma 2 2 2 2 2" xfId="1197" xr:uid="{258EE91E-96B1-4495-A8DE-E71ADCEEE498}"/>
    <cellStyle name="Comma 2 2 2 2 2 2" xfId="2999" xr:uid="{033D8CCE-B447-4506-B417-201F3CB9C392}"/>
    <cellStyle name="Comma 2 2 2 2 3" xfId="2098" xr:uid="{4DEFFDEC-7A74-4D69-BE2B-BED2D1E2C24F}"/>
    <cellStyle name="Comma 2 2 2 2 4" xfId="3600" xr:uid="{EBD69388-B3F5-497E-B2A5-D636E01A5BD7}"/>
    <cellStyle name="Comma 2 2 2 3" xfId="1497" xr:uid="{AC24B1BC-FD1E-430E-B458-74C6F598E3F2}"/>
    <cellStyle name="Comma 2 2 2 3 2" xfId="2398" xr:uid="{E10312E3-A7EC-4628-A323-5AF20C2191F1}"/>
    <cellStyle name="Comma 2 2 2 4" xfId="893" xr:uid="{9F229B9E-25C1-4182-B69E-C590D028CEEB}"/>
    <cellStyle name="Comma 2 2 2 4 2" xfId="2698" xr:uid="{BC01C0AE-0C65-42B4-A66D-126674D48259}"/>
    <cellStyle name="Comma 2 2 2 5" xfId="1797" xr:uid="{1BD29196-099A-4D20-9FE0-37845238FAB5}"/>
    <cellStyle name="Comma 2 2 2 6" xfId="3300" xr:uid="{3AAEC62F-EF71-4811-91B9-44D45DF664B3}"/>
    <cellStyle name="Comma 2 2 3" xfId="443" xr:uid="{FDDF105F-ED74-4A5F-A964-3B1E649B23EF}"/>
    <cellStyle name="Comma 2 2 3 2" xfId="1045" xr:uid="{54A27766-532E-4E51-8572-B428AE9C48E7}"/>
    <cellStyle name="Comma 2 2 3 2 2" xfId="2849" xr:uid="{9FA3BC5D-00BD-4725-A265-0F0EC73F88A0}"/>
    <cellStyle name="Comma 2 2 3 3" xfId="1948" xr:uid="{B2F1CDE6-8D41-428B-B7E0-36C49E3BA1A8}"/>
    <cellStyle name="Comma 2 2 3 4" xfId="3450" xr:uid="{95E77829-5119-45AB-96E9-5DA413A2BF96}"/>
    <cellStyle name="Comma 2 2 4" xfId="1347" xr:uid="{D25715AD-ECB7-496B-ADDB-A0846839C2AC}"/>
    <cellStyle name="Comma 2 2 4 2" xfId="2248" xr:uid="{CFEB44C4-32C1-4541-97F5-CE7D53ECFCAA}"/>
    <cellStyle name="Comma 2 2 5" xfId="743" xr:uid="{3EEE0BBC-5CB0-4D3B-8D9C-D3E53B2CD19B}"/>
    <cellStyle name="Comma 2 2 5 2" xfId="2548" xr:uid="{D30DA1C9-1E9E-446B-A351-83BB6C5BC6D2}"/>
    <cellStyle name="Comma 2 2 6" xfId="1647" xr:uid="{80449FA1-C639-4AEC-B270-026920579988}"/>
    <cellStyle name="Comma 2 2 7" xfId="3150" xr:uid="{E1EBB3B2-F38D-41A8-952F-81CE4695AD4A}"/>
    <cellStyle name="Comma 2 3" xfId="285" xr:uid="{ED467B69-0F80-4F49-B776-41A2AF862E93}"/>
    <cellStyle name="Comma 2 3 2" xfId="585" xr:uid="{E770AEEC-2D60-4D1E-A105-1E1E286774B6}"/>
    <cellStyle name="Comma 2 3 2 2" xfId="1189" xr:uid="{1FAEFA53-E9FC-4CF8-ACEE-B3680122496B}"/>
    <cellStyle name="Comma 2 3 2 2 2" xfId="2991" xr:uid="{12350287-B26D-4F10-89EF-7B8D23ECAD8F}"/>
    <cellStyle name="Comma 2 3 2 3" xfId="2090" xr:uid="{A23E5F11-B272-4A55-A86F-275390EB9E78}"/>
    <cellStyle name="Comma 2 3 2 4" xfId="3592" xr:uid="{F43EF84E-5B4E-40E1-BF40-5EC4306BCB34}"/>
    <cellStyle name="Comma 2 3 3" xfId="1489" xr:uid="{39D83532-6469-4144-B4E6-F8E538D91DDB}"/>
    <cellStyle name="Comma 2 3 3 2" xfId="2390" xr:uid="{88493B03-2DC1-48B8-A070-A1825B200C0B}"/>
    <cellStyle name="Comma 2 3 4" xfId="885" xr:uid="{39357EB4-09B9-4447-8256-6B8B65DB4236}"/>
    <cellStyle name="Comma 2 3 4 2" xfId="2690" xr:uid="{B640235B-8BE9-4666-803B-6CE8C6D44444}"/>
    <cellStyle name="Comma 2 3 5" xfId="1789" xr:uid="{E5F385AA-14C1-46C9-9FFB-94BD654B4975}"/>
    <cellStyle name="Comma 2 3 6" xfId="3292" xr:uid="{180B1568-5D17-4A9D-A534-7BB19FCCE9FD}"/>
    <cellStyle name="Comma 2 4" xfId="435" xr:uid="{19EBD8EF-A938-4128-BC05-7E5000511447}"/>
    <cellStyle name="Comma 2 4 2" xfId="1035" xr:uid="{5C1CD542-DB72-49A9-93F2-8ADD182E5A8D}"/>
    <cellStyle name="Comma 2 4 2 2" xfId="2840" xr:uid="{BC47067C-A76A-4398-AF06-B6D0569218F4}"/>
    <cellStyle name="Comma 2 4 3" xfId="1939" xr:uid="{FBAC17B0-242C-4AE4-8D4B-966474FED1C5}"/>
    <cellStyle name="Comma 2 4 4" xfId="3442" xr:uid="{F1B3EBEF-FB74-4042-86D5-9497EF2F8CC8}"/>
    <cellStyle name="Comma 2 5" xfId="1339" xr:uid="{B389FC09-9878-45AB-969A-6A43699A882B}"/>
    <cellStyle name="Comma 2 5 2" xfId="2240" xr:uid="{E48EC642-1CE4-4F61-B5B3-93A96633A743}"/>
    <cellStyle name="Comma 2 6" xfId="735" xr:uid="{F56E7278-58AE-4A29-A6D9-A869F3A8E7F7}"/>
    <cellStyle name="Comma 2 6 2" xfId="2540" xr:uid="{E33BF8FC-52C9-4868-8FE9-4373FC1D01C8}"/>
    <cellStyle name="Comma 2 7" xfId="1639" xr:uid="{FFCFB5FC-2E5A-481D-B96C-2871D1518C6D}"/>
    <cellStyle name="Comma 2 8" xfId="3142" xr:uid="{D3F95A4A-2FD0-412F-9060-3435AE8B0315}"/>
    <cellStyle name="Comma 3" xfId="24" xr:uid="{79C67CB4-B7E2-4766-91AB-385D914B01AA}"/>
    <cellStyle name="Comma 3 2" xfId="286" xr:uid="{5C8E5C2D-8A1A-416B-8717-87D6A6CD96BE}"/>
    <cellStyle name="Comma 3 2 2" xfId="586" xr:uid="{7C1136F6-F243-4C15-9643-C8C14184E5C5}"/>
    <cellStyle name="Comma 3 2 2 2" xfId="1190" xr:uid="{E900E91D-8AA8-4C48-9191-BE1778A5BD4F}"/>
    <cellStyle name="Comma 3 2 2 2 2" xfId="2992" xr:uid="{E12BB390-8BB5-4FF7-91D8-D87D7F63A17C}"/>
    <cellStyle name="Comma 3 2 2 3" xfId="2091" xr:uid="{AF7E8281-0DFC-47DB-A33D-D9E33E717131}"/>
    <cellStyle name="Comma 3 2 2 4" xfId="3593" xr:uid="{B7A1CDD9-3C6D-4AA2-B386-DE0A224D2D94}"/>
    <cellStyle name="Comma 3 2 3" xfId="1490" xr:uid="{B523CBC7-C722-4396-BE93-35808B639B8A}"/>
    <cellStyle name="Comma 3 2 3 2" xfId="2391" xr:uid="{4A6701F6-E005-4B25-8BC7-B8E0E15D4B5B}"/>
    <cellStyle name="Comma 3 2 4" xfId="886" xr:uid="{F7A83AC4-6315-4724-B4DB-FFBB88C8C0CE}"/>
    <cellStyle name="Comma 3 2 4 2" xfId="2691" xr:uid="{C9BF5B60-4497-4D54-A7DD-F00C5C5BF7B2}"/>
    <cellStyle name="Comma 3 2 5" xfId="1790" xr:uid="{B5FBDB32-16B6-4985-AA2E-4C0B010DBA98}"/>
    <cellStyle name="Comma 3 2 6" xfId="3293" xr:uid="{43143257-60D0-40B0-B06A-48E6776EB483}"/>
    <cellStyle name="Comma 3 3" xfId="436" xr:uid="{8B95FE25-771C-4560-8A6A-8F99AF26F89B}"/>
    <cellStyle name="Comma 3 3 2" xfId="1036" xr:uid="{88CF1860-76EF-42E9-91B4-2B99B2E872BC}"/>
    <cellStyle name="Comma 3 3 2 2" xfId="2841" xr:uid="{CBDFBC80-5CA7-4580-BA8E-FA367EFDC8C2}"/>
    <cellStyle name="Comma 3 3 3" xfId="1940" xr:uid="{C7AD5028-257E-4C9F-9271-972D69803DFC}"/>
    <cellStyle name="Comma 3 3 4" xfId="3443" xr:uid="{6544A9FB-7620-4442-BA23-7AEEB96CC8E4}"/>
    <cellStyle name="Comma 3 4" xfId="1340" xr:uid="{D0B1CAD2-B8CE-459C-9284-8DBA824012A0}"/>
    <cellStyle name="Comma 3 4 2" xfId="2241" xr:uid="{C2B3F140-8EBD-4817-A4E3-F0B5A0141959}"/>
    <cellStyle name="Comma 3 5" xfId="736" xr:uid="{CF95721C-86E5-403C-9B09-F9921B94DC6B}"/>
    <cellStyle name="Comma 3 5 2" xfId="2541" xr:uid="{64611698-0F8D-48D4-9F9D-8FBCD3CB85BD}"/>
    <cellStyle name="Comma 3 6" xfId="1640" xr:uid="{99852886-C8C5-4E36-9E4B-4FCA6B884DC5}"/>
    <cellStyle name="Comma 3 7" xfId="3143" xr:uid="{1B884BFD-0CCE-48A9-BD31-AC9F338F0FF0}"/>
    <cellStyle name="Currency 2" xfId="21" xr:uid="{1128B2D6-AE65-4158-B431-327B5ECACBAD}"/>
    <cellStyle name="Currency 2 2" xfId="122" xr:uid="{DC1D88ED-ADD4-46E3-B59A-2D369CD8499F}"/>
    <cellStyle name="Currency 2 3" xfId="61" xr:uid="{7E54691E-54E8-48CD-A26C-D0B2365903DB}"/>
    <cellStyle name="Excel Built-in Normal" xfId="10" xr:uid="{0B2ECC54-1F60-45A2-9E9F-A8007C8F2105}"/>
    <cellStyle name="Excel Built-in Normal 1" xfId="11" xr:uid="{3E753F75-F8A6-4C05-977A-6D368214E40F}"/>
    <cellStyle name="Excel Built-in Normal 1 2" xfId="93" xr:uid="{ED82A59C-3A6C-4B94-A0D6-B12F482C9239}"/>
    <cellStyle name="Excel Built-in Normal 1 3" xfId="26" xr:uid="{60DDB6D0-5266-4ABA-AE29-7651CA6E236E}"/>
    <cellStyle name="Excel Built-in Normal 1 4" xfId="1046" xr:uid="{92941FFA-6D97-4C73-B4BA-442BBE68EDC0}"/>
    <cellStyle name="Excel Built-in Normal 2" xfId="12" xr:uid="{0799A66F-07E9-467C-94DF-FA95A1D2BEE5}"/>
    <cellStyle name="Excel Built-in Normal 2 2" xfId="116" xr:uid="{25383A6F-62A9-4AA1-9C59-EB437D085CC6}"/>
    <cellStyle name="Excel Built-in Normal 2 3" xfId="54" xr:uid="{2F44B4EF-FBBB-4E90-8D41-E1704FC01126}"/>
    <cellStyle name="Excel Built-in Normal 2 4" xfId="1050" xr:uid="{306BFF7B-09A4-4AD1-9DB1-D7C65654D1CC}"/>
    <cellStyle name="Excel Built-in Normal 3" xfId="66" xr:uid="{15E9A44F-9BA8-4C39-A261-C200EE8054F9}"/>
    <cellStyle name="Excel Built-in Normal 3 2" xfId="127" xr:uid="{626B56ED-604F-40D6-95B4-F29E1D8D1472}"/>
    <cellStyle name="Excel Built-in Normal 4" xfId="85" xr:uid="{BD7B8C2F-CE17-4373-9D73-8E65D52AE873}"/>
    <cellStyle name="Excel Built-in Normal 5" xfId="92" xr:uid="{9DAF9E51-71C5-41E4-8D28-3B3CF783F54B}"/>
    <cellStyle name="Excel Built-in Normal 6" xfId="25" xr:uid="{F2C13C9E-2EB8-4013-913D-6F4E111DC798}"/>
    <cellStyle name="Excel Built-in Normal 7" xfId="1044" xr:uid="{0FCCE9F0-0A3C-4236-9641-B44ED1D52C26}"/>
    <cellStyle name="Hyperlink 2" xfId="207" xr:uid="{05FC06F3-3303-45A5-8936-98824F5DA749}"/>
    <cellStyle name="Komats 2" xfId="142" xr:uid="{10123E70-2EFC-4B3A-96BE-C0A1E0B67733}"/>
    <cellStyle name="Normal 10" xfId="1" xr:uid="{F5B25AF8-1FAF-4086-A35C-4CBE55562CFD}"/>
    <cellStyle name="Normal 10 2" xfId="60" xr:uid="{2FEC26AF-AD85-436C-8BEB-529CC58AF04A}"/>
    <cellStyle name="Normal 10 2 2" xfId="121" xr:uid="{12A8C10F-5A61-44EA-B30C-A4FCD50FE665}"/>
    <cellStyle name="Normal 10 3" xfId="75" xr:uid="{992D7915-2E58-4D3D-B237-4D222E8673F0}"/>
    <cellStyle name="Normal 10 3 2" xfId="136" xr:uid="{2D05EE6D-2876-418A-A220-4CCBAE3B7220}"/>
    <cellStyle name="Normal 10 4" xfId="80" xr:uid="{D4749AF5-7A59-4714-9CEE-763CA7C57E80}"/>
    <cellStyle name="Normal 10 5" xfId="94" xr:uid="{DD96FC3C-9D2C-461A-8985-4F67837E24CD}"/>
    <cellStyle name="Normal 10 6" xfId="27" xr:uid="{61553A60-1536-45F9-A94B-62FBCA98DC5C}"/>
    <cellStyle name="Normal 11" xfId="49" xr:uid="{4C2F08DF-4D9B-467D-9E4A-F66A7C9025A4}"/>
    <cellStyle name="Normal 11 2" xfId="14" xr:uid="{146AE81E-6069-4F96-B1DC-AEA8F2FAF905}"/>
    <cellStyle name="Normal 11 2 2" xfId="135" xr:uid="{32E9C236-A67D-4981-B332-5F6411C50BA8}"/>
    <cellStyle name="Normal 11 2 3" xfId="74" xr:uid="{6C49D249-3A9B-4681-8A14-80F8622B4EAC}"/>
    <cellStyle name="Normal 11 3" xfId="15" xr:uid="{0134A7F7-1ECA-49B1-A168-1DBBCC9069F0}"/>
    <cellStyle name="Normal 11 3 2" xfId="112" xr:uid="{F3CBAA61-AC55-4F5D-BB1C-FB9E6E9CF416}"/>
    <cellStyle name="Normal 11 4" xfId="59" xr:uid="{FE3D41E4-1019-4FEA-9B72-D277206F2DEA}"/>
    <cellStyle name="Normal 11 4 2" xfId="120" xr:uid="{D014AA1B-BCEA-46B6-BB75-07E657EC3E39}"/>
    <cellStyle name="Normal 11 4 3" xfId="146" xr:uid="{B929BE50-E8E6-4BD1-91B8-703A099A7274}"/>
    <cellStyle name="Normal 12" xfId="57" xr:uid="{CE9442F0-5AE6-41C2-AE3E-F6240D7C48C3}"/>
    <cellStyle name="Normal 12 10" xfId="1341" xr:uid="{1491C602-C1B5-4D77-924A-FCD7713EB572}"/>
    <cellStyle name="Normal 12 10 2" xfId="2242" xr:uid="{2C13BAA8-1615-4D40-80D2-122B3909E370}"/>
    <cellStyle name="Normal 12 11" xfId="737" xr:uid="{8668029D-F7E6-41D3-8E29-2122E9BF68F3}"/>
    <cellStyle name="Normal 12 11 2" xfId="2542" xr:uid="{4831D3C3-63DA-408D-B811-8767D3EB1827}"/>
    <cellStyle name="Normal 12 12" xfId="1641" xr:uid="{1EEA5193-DEF6-4375-A218-111447719374}"/>
    <cellStyle name="Normal 12 13" xfId="3144" xr:uid="{53D81DC5-A1B5-4C40-93AB-FBCD61F079F4}"/>
    <cellStyle name="Normal 12 2" xfId="63" xr:uid="{291B0DC6-DC6E-4050-BF61-72C1F43615C6}"/>
    <cellStyle name="Normal 12 2 10" xfId="738" xr:uid="{5530E857-83B3-445C-946B-D725C7049F63}"/>
    <cellStyle name="Normal 12 2 10 2" xfId="2543" xr:uid="{38047B0C-118D-4798-9D73-FB00F8FB4100}"/>
    <cellStyle name="Normal 12 2 11" xfId="1642" xr:uid="{6051F3A5-F916-4EF2-BD80-9E9608EE37BA}"/>
    <cellStyle name="Normal 12 2 12" xfId="3145" xr:uid="{A63015AF-ABB1-440A-9399-3283BEF8327B}"/>
    <cellStyle name="Normal 12 2 2" xfId="124" xr:uid="{62DA510B-D817-48CF-93B9-1E3FD95D355E}"/>
    <cellStyle name="Normal 12 2 2 10" xfId="1649" xr:uid="{427EEB5A-D19C-49A9-BE57-DCF254B381B3}"/>
    <cellStyle name="Normal 12 2 2 11" xfId="3152" xr:uid="{C90EB1A4-4D60-4C65-B198-99CE89B5CD2A}"/>
    <cellStyle name="Normal 12 2 2 2" xfId="154" xr:uid="{80DB48F8-111F-4532-A866-A68257899146}"/>
    <cellStyle name="Normal 12 2 2 2 10" xfId="3164" xr:uid="{BA7FFAEE-CB43-4EB4-8899-55619CB8D11E}"/>
    <cellStyle name="Normal 12 2 2 2 2" xfId="202" xr:uid="{3D8C9D0E-CC86-4FB9-8879-3E8F418BA821}"/>
    <cellStyle name="Normal 12 2 2 2 2 2" xfId="275" xr:uid="{5599C58D-6528-402F-90AD-E44E75F28E3B}"/>
    <cellStyle name="Normal 12 2 2 2 2 2 2" xfId="427" xr:uid="{35649AFA-2516-4D1E-A4DC-1513E964B9C5}"/>
    <cellStyle name="Normal 12 2 2 2 2 2 2 2" xfId="727" xr:uid="{B7A764D7-C159-475E-9027-43803E3F079C}"/>
    <cellStyle name="Normal 12 2 2 2 2 2 2 2 2" xfId="1331" xr:uid="{826E0420-93CE-4A75-A398-38F74D5E6D71}"/>
    <cellStyle name="Normal 12 2 2 2 2 2 2 2 2 2" xfId="3133" xr:uid="{F3115A81-3228-41F2-A1B1-F9831E727AF7}"/>
    <cellStyle name="Normal 12 2 2 2 2 2 2 2 3" xfId="2232" xr:uid="{D7A96E7C-F4CD-4805-B3C0-6A26787A18AE}"/>
    <cellStyle name="Normal 12 2 2 2 2 2 2 2 4" xfId="3734" xr:uid="{0E92440D-368C-4962-9A64-829975261C74}"/>
    <cellStyle name="Normal 12 2 2 2 2 2 2 3" xfId="1631" xr:uid="{1E1B1014-FC91-43FF-967A-B254377BA622}"/>
    <cellStyle name="Normal 12 2 2 2 2 2 2 3 2" xfId="2532" xr:uid="{43263AA9-0E21-4995-9613-3E6862259B61}"/>
    <cellStyle name="Normal 12 2 2 2 2 2 2 4" xfId="1027" xr:uid="{0F8EBADE-2446-4D96-88E5-A4B0D0C7A1A5}"/>
    <cellStyle name="Normal 12 2 2 2 2 2 2 4 2" xfId="2832" xr:uid="{06D2D488-A2DA-465E-B7FA-D9FA8D1B954A}"/>
    <cellStyle name="Normal 12 2 2 2 2 2 2 5" xfId="1931" xr:uid="{19C1FCA1-5271-4D4E-B103-F0BF4FB9154E}"/>
    <cellStyle name="Normal 12 2 2 2 2 2 2 6" xfId="3434" xr:uid="{8FC2D1FA-836A-4F9F-B40E-E4E786C4EE60}"/>
    <cellStyle name="Normal 12 2 2 2 2 2 3" xfId="577" xr:uid="{247F54D1-CD1B-4F05-9D9A-A82A3DD31CA3}"/>
    <cellStyle name="Normal 12 2 2 2 2 2 3 2" xfId="1181" xr:uid="{E7D3EB35-F3CA-4FA3-9A4F-64FBF83C5AB0}"/>
    <cellStyle name="Normal 12 2 2 2 2 2 3 2 2" xfId="2983" xr:uid="{5C34FFC5-810E-4A11-918E-FF2B737CCAD7}"/>
    <cellStyle name="Normal 12 2 2 2 2 2 3 3" xfId="2082" xr:uid="{D7DD1F65-69C6-467B-9A3D-1833C16720D1}"/>
    <cellStyle name="Normal 12 2 2 2 2 2 3 4" xfId="3584" xr:uid="{2F573BC5-8229-4CB0-9C66-AF27235D9BC8}"/>
    <cellStyle name="Normal 12 2 2 2 2 2 4" xfId="1481" xr:uid="{AC04AF08-C468-41F1-B2F0-4D2F0EF467B8}"/>
    <cellStyle name="Normal 12 2 2 2 2 2 4 2" xfId="2382" xr:uid="{3DD0D103-DDA5-47EB-B8D0-22F514545127}"/>
    <cellStyle name="Normal 12 2 2 2 2 2 5" xfId="877" xr:uid="{353C1EFC-EEA2-4EF6-89CC-E883827B6D4D}"/>
    <cellStyle name="Normal 12 2 2 2 2 2 5 2" xfId="2682" xr:uid="{E8429285-F734-415B-9F18-66FF6C427147}"/>
    <cellStyle name="Normal 12 2 2 2 2 2 6" xfId="1781" xr:uid="{DC970C21-A572-4121-B60F-358357DEB7D6}"/>
    <cellStyle name="Normal 12 2 2 2 2 2 7" xfId="3284" xr:uid="{FF018DDD-05E3-491E-AED8-4F172677D192}"/>
    <cellStyle name="Normal 12 2 2 2 2 3" xfId="355" xr:uid="{9B122DB2-BB0C-4822-B6C1-6D240933FCB2}"/>
    <cellStyle name="Normal 12 2 2 2 2 3 2" xfId="655" xr:uid="{ED5EE257-C8B1-47EC-831B-0FE7EEA4A2D4}"/>
    <cellStyle name="Normal 12 2 2 2 2 3 2 2" xfId="1259" xr:uid="{296A1456-360E-4BAC-8EC3-CF3EC6CBE997}"/>
    <cellStyle name="Normal 12 2 2 2 2 3 2 2 2" xfId="3061" xr:uid="{EF22CBAA-B511-4F01-9BF5-10416C3FC33C}"/>
    <cellStyle name="Normal 12 2 2 2 2 3 2 3" xfId="2160" xr:uid="{ED39DC26-D2B6-48CB-B92F-A311FE9A73F4}"/>
    <cellStyle name="Normal 12 2 2 2 2 3 2 4" xfId="3662" xr:uid="{F5C1B95A-A709-42C2-8026-70DAE423C19A}"/>
    <cellStyle name="Normal 12 2 2 2 2 3 3" xfId="1559" xr:uid="{DD601A03-EBC7-4619-8E34-E293A2D477EA}"/>
    <cellStyle name="Normal 12 2 2 2 2 3 3 2" xfId="2460" xr:uid="{D4C6D45F-9638-4F7E-BD2F-A03DC03ADAD4}"/>
    <cellStyle name="Normal 12 2 2 2 2 3 4" xfId="955" xr:uid="{5C5C0713-AA5A-4CC4-B64E-7233B88223D5}"/>
    <cellStyle name="Normal 12 2 2 2 2 3 4 2" xfId="2760" xr:uid="{4DB7141E-4E98-4EA2-8CE5-43069DBDA6FF}"/>
    <cellStyle name="Normal 12 2 2 2 2 3 5" xfId="1859" xr:uid="{66F78EB3-7F66-4EC4-B96B-C230909CB556}"/>
    <cellStyle name="Normal 12 2 2 2 2 3 6" xfId="3362" xr:uid="{C6329754-3000-46BB-9F0D-3A6B313C3866}"/>
    <cellStyle name="Normal 12 2 2 2 2 4" xfId="505" xr:uid="{A74615B8-9BE0-42BD-8D29-7BBC2633AF68}"/>
    <cellStyle name="Normal 12 2 2 2 2 4 2" xfId="1109" xr:uid="{CBB3673D-7FF5-452A-9D65-6F7314F177BB}"/>
    <cellStyle name="Normal 12 2 2 2 2 4 2 2" xfId="2911" xr:uid="{FA4289A7-7617-493B-A3AD-69B2AF828F27}"/>
    <cellStyle name="Normal 12 2 2 2 2 4 3" xfId="2010" xr:uid="{4EA7DC6A-D39A-4D47-A71F-A57FD290485C}"/>
    <cellStyle name="Normal 12 2 2 2 2 4 4" xfId="3512" xr:uid="{3E09D73D-4255-41B5-98B9-D777B9B66EAD}"/>
    <cellStyle name="Normal 12 2 2 2 2 5" xfId="1409" xr:uid="{9CE789F9-0311-40A1-882D-B78FA1525E08}"/>
    <cellStyle name="Normal 12 2 2 2 2 5 2" xfId="2310" xr:uid="{97ECAD2C-2646-4D38-86E6-1BD9E801319A}"/>
    <cellStyle name="Normal 12 2 2 2 2 6" xfId="805" xr:uid="{A6070A75-8D16-4A72-A910-60FB614833DC}"/>
    <cellStyle name="Normal 12 2 2 2 2 6 2" xfId="2610" xr:uid="{F5D71E5F-EC3B-47CC-B0E8-C325F3F3F15C}"/>
    <cellStyle name="Normal 12 2 2 2 2 7" xfId="1709" xr:uid="{057F26A1-755A-4575-BD14-ED308FA2E3B2}"/>
    <cellStyle name="Normal 12 2 2 2 2 8" xfId="3212" xr:uid="{FDB0E077-66E6-4B66-B18C-ACE6BF91C90F}"/>
    <cellStyle name="Normal 12 2 2 2 3" xfId="178" xr:uid="{C913B19A-3971-41ED-A700-265AE9E88706}"/>
    <cellStyle name="Normal 12 2 2 2 3 2" xfId="251" xr:uid="{DD35D468-85C3-4658-98D6-FFA4C61305B2}"/>
    <cellStyle name="Normal 12 2 2 2 3 2 2" xfId="403" xr:uid="{6DFC64CD-24F8-4B2F-AF86-4BC55606AC78}"/>
    <cellStyle name="Normal 12 2 2 2 3 2 2 2" xfId="703" xr:uid="{C9040676-D179-4F36-9831-AFFAD1099C23}"/>
    <cellStyle name="Normal 12 2 2 2 3 2 2 2 2" xfId="1307" xr:uid="{8FDFA25A-8D39-4FA1-AF9F-3B884922E1AB}"/>
    <cellStyle name="Normal 12 2 2 2 3 2 2 2 2 2" xfId="3109" xr:uid="{4AC0C91F-74EB-436B-8EA2-BC6460B09BC3}"/>
    <cellStyle name="Normal 12 2 2 2 3 2 2 2 3" xfId="2208" xr:uid="{D607331C-0D88-422B-A136-B64CAAFCA031}"/>
    <cellStyle name="Normal 12 2 2 2 3 2 2 2 4" xfId="3710" xr:uid="{CEFADA47-1197-4E45-ADEB-58955DAF5496}"/>
    <cellStyle name="Normal 12 2 2 2 3 2 2 3" xfId="1607" xr:uid="{98285D1B-95B4-4628-9BD2-76F8694B4957}"/>
    <cellStyle name="Normal 12 2 2 2 3 2 2 3 2" xfId="2508" xr:uid="{4BAE75B0-1030-4B64-9B4B-CA81103A3A75}"/>
    <cellStyle name="Normal 12 2 2 2 3 2 2 4" xfId="1003" xr:uid="{8910E3A9-C86F-41AB-A6D4-B79FBCDA64E1}"/>
    <cellStyle name="Normal 12 2 2 2 3 2 2 4 2" xfId="2808" xr:uid="{223BA066-C6EC-46AE-9006-D3618B06C3EF}"/>
    <cellStyle name="Normal 12 2 2 2 3 2 2 5" xfId="1907" xr:uid="{501FEAF4-3E67-4A94-902A-19215A0BC2E9}"/>
    <cellStyle name="Normal 12 2 2 2 3 2 2 6" xfId="3410" xr:uid="{B484D4DC-77B9-4CD9-BDFC-1584AB863D9C}"/>
    <cellStyle name="Normal 12 2 2 2 3 2 3" xfId="553" xr:uid="{CC9FB0A9-D57B-4C09-8029-A0D9F066EEA5}"/>
    <cellStyle name="Normal 12 2 2 2 3 2 3 2" xfId="1157" xr:uid="{A3523F5D-B5C7-42B2-A10A-9F2969753968}"/>
    <cellStyle name="Normal 12 2 2 2 3 2 3 2 2" xfId="2959" xr:uid="{269625F7-CEB9-4952-8F90-E2DE6D214B6E}"/>
    <cellStyle name="Normal 12 2 2 2 3 2 3 3" xfId="2058" xr:uid="{658A94D6-02D8-4DED-B520-ABEAAF391EC7}"/>
    <cellStyle name="Normal 12 2 2 2 3 2 3 4" xfId="3560" xr:uid="{4D6E1FC7-530D-48A0-BAB7-37CE16BC434B}"/>
    <cellStyle name="Normal 12 2 2 2 3 2 4" xfId="1457" xr:uid="{0DA10673-5A52-4BBA-B65E-36256E349D62}"/>
    <cellStyle name="Normal 12 2 2 2 3 2 4 2" xfId="2358" xr:uid="{A27007CD-423F-411C-8BEB-8D41F9120FA2}"/>
    <cellStyle name="Normal 12 2 2 2 3 2 5" xfId="853" xr:uid="{63A37006-2CC4-4AE8-A95E-48EE67F162E9}"/>
    <cellStyle name="Normal 12 2 2 2 3 2 5 2" xfId="2658" xr:uid="{AE39340E-1699-41DA-B7AF-4C01E4E3C15A}"/>
    <cellStyle name="Normal 12 2 2 2 3 2 6" xfId="1757" xr:uid="{B08D2B34-4C90-4DB5-9E5C-F46CD67E7580}"/>
    <cellStyle name="Normal 12 2 2 2 3 2 7" xfId="3260" xr:uid="{7C7A39BD-A25B-402B-8FD8-C667C39CD285}"/>
    <cellStyle name="Normal 12 2 2 2 3 3" xfId="331" xr:uid="{7C90E79B-BCF8-4BEF-9EE7-4CBDC785AF1B}"/>
    <cellStyle name="Normal 12 2 2 2 3 3 2" xfId="631" xr:uid="{C71B804A-870A-45F9-B113-64798B61AABE}"/>
    <cellStyle name="Normal 12 2 2 2 3 3 2 2" xfId="1235" xr:uid="{D305BB99-2369-4042-9FF1-5DBDBE9E3A4B}"/>
    <cellStyle name="Normal 12 2 2 2 3 3 2 2 2" xfId="3037" xr:uid="{F422E259-32C7-4406-B498-176338DE4D73}"/>
    <cellStyle name="Normal 12 2 2 2 3 3 2 3" xfId="2136" xr:uid="{06E54884-06D6-492B-87A6-113F63EF3617}"/>
    <cellStyle name="Normal 12 2 2 2 3 3 2 4" xfId="3638" xr:uid="{49562285-A4F6-40C5-83CF-B6D3C88A27E5}"/>
    <cellStyle name="Normal 12 2 2 2 3 3 3" xfId="1535" xr:uid="{9EFE35D1-65A9-461C-94E3-E765D5DE47DA}"/>
    <cellStyle name="Normal 12 2 2 2 3 3 3 2" xfId="2436" xr:uid="{5731343D-5EB2-45BE-8FAE-8B96CBA76531}"/>
    <cellStyle name="Normal 12 2 2 2 3 3 4" xfId="931" xr:uid="{9C51B45C-FA12-48D2-8B49-850B0E9E5E5E}"/>
    <cellStyle name="Normal 12 2 2 2 3 3 4 2" xfId="2736" xr:uid="{6BD66489-357C-4433-8263-6D87A3EA8613}"/>
    <cellStyle name="Normal 12 2 2 2 3 3 5" xfId="1835" xr:uid="{5DB83437-F80A-4A29-9E68-9BB0C48EC6D8}"/>
    <cellStyle name="Normal 12 2 2 2 3 3 6" xfId="3338" xr:uid="{FA5032BF-F3FE-4792-AD05-669B0A7DA790}"/>
    <cellStyle name="Normal 12 2 2 2 3 4" xfId="481" xr:uid="{4F38028A-F10C-4BC2-A9A4-3E745603641E}"/>
    <cellStyle name="Normal 12 2 2 2 3 4 2" xfId="1085" xr:uid="{01A30841-0AF4-4E20-AD44-49B57BCB292B}"/>
    <cellStyle name="Normal 12 2 2 2 3 4 2 2" xfId="2887" xr:uid="{516CF901-558D-4BDB-B386-50BE2546DBF7}"/>
    <cellStyle name="Normal 12 2 2 2 3 4 3" xfId="1986" xr:uid="{1EB15EC8-8119-4C83-9AB5-531F7AB7FCA1}"/>
    <cellStyle name="Normal 12 2 2 2 3 4 4" xfId="3488" xr:uid="{8EF250B0-E115-4FB5-8631-876CEF752993}"/>
    <cellStyle name="Normal 12 2 2 2 3 5" xfId="1385" xr:uid="{59A047D8-FE79-4A3D-9FA9-F50D5B7196ED}"/>
    <cellStyle name="Normal 12 2 2 2 3 5 2" xfId="2286" xr:uid="{A4EDE190-C26B-4F24-9D24-D50FF23FDCD7}"/>
    <cellStyle name="Normal 12 2 2 2 3 6" xfId="781" xr:uid="{7C708478-2CC1-4D30-81B3-EBC973182C86}"/>
    <cellStyle name="Normal 12 2 2 2 3 6 2" xfId="2586" xr:uid="{9E684DAB-2E4A-4331-BA05-2DD3A061AB18}"/>
    <cellStyle name="Normal 12 2 2 2 3 7" xfId="1685" xr:uid="{F7DA0505-BF80-4DD4-8DC6-930C1D9C0669}"/>
    <cellStyle name="Normal 12 2 2 2 3 8" xfId="3188" xr:uid="{AB92B1AD-DA1C-4AE7-AF0E-375525933BF7}"/>
    <cellStyle name="Normal 12 2 2 2 4" xfId="227" xr:uid="{17763402-D1F2-494C-B2F5-BECE3AE0A4DE}"/>
    <cellStyle name="Normal 12 2 2 2 4 2" xfId="379" xr:uid="{806A4548-3F4B-4A6E-8FD4-E86A5F0AF111}"/>
    <cellStyle name="Normal 12 2 2 2 4 2 2" xfId="679" xr:uid="{9A3A5D05-0AC4-43BB-94FB-8CEBDA449D35}"/>
    <cellStyle name="Normal 12 2 2 2 4 2 2 2" xfId="1283" xr:uid="{5D0B4E76-797F-4A35-8E2C-5AEFC615B129}"/>
    <cellStyle name="Normal 12 2 2 2 4 2 2 2 2" xfId="3085" xr:uid="{8521790D-4642-4D32-A5E9-2505E19A14ED}"/>
    <cellStyle name="Normal 12 2 2 2 4 2 2 3" xfId="2184" xr:uid="{8CAFD988-81BC-49C2-B869-1924DE6F6DDA}"/>
    <cellStyle name="Normal 12 2 2 2 4 2 2 4" xfId="3686" xr:uid="{86ED4B73-DA56-408A-905E-D623350D80B6}"/>
    <cellStyle name="Normal 12 2 2 2 4 2 3" xfId="1583" xr:uid="{2A4A6DC0-D79D-4D22-B210-2A5824815ACD}"/>
    <cellStyle name="Normal 12 2 2 2 4 2 3 2" xfId="2484" xr:uid="{AD21134D-880D-45F6-872D-1AFFA93C25EE}"/>
    <cellStyle name="Normal 12 2 2 2 4 2 4" xfId="979" xr:uid="{E3FBAD5E-C0F6-4694-A60E-83499E9D88EF}"/>
    <cellStyle name="Normal 12 2 2 2 4 2 4 2" xfId="2784" xr:uid="{1CFF6CB7-2C52-4A29-9321-D8300C6F1067}"/>
    <cellStyle name="Normal 12 2 2 2 4 2 5" xfId="1883" xr:uid="{E83D5808-A295-4126-9219-B1E28EDDFAB0}"/>
    <cellStyle name="Normal 12 2 2 2 4 2 6" xfId="3386" xr:uid="{46E13FFA-F4DE-49B8-B7C8-6C810DAC7DA4}"/>
    <cellStyle name="Normal 12 2 2 2 4 3" xfId="529" xr:uid="{BA71F504-55D5-4D83-B9C1-8BEA2D78CF46}"/>
    <cellStyle name="Normal 12 2 2 2 4 3 2" xfId="1133" xr:uid="{B892DD3E-5367-4DA9-AC40-10F46CB27AF1}"/>
    <cellStyle name="Normal 12 2 2 2 4 3 2 2" xfId="2935" xr:uid="{0EC5955B-B67D-4392-A6AD-4AD240BD454E}"/>
    <cellStyle name="Normal 12 2 2 2 4 3 3" xfId="2034" xr:uid="{770669E7-ACFF-48C8-A0E9-D8738E00FD50}"/>
    <cellStyle name="Normal 12 2 2 2 4 3 4" xfId="3536" xr:uid="{1182457F-751E-4048-8247-36469D7DC3B0}"/>
    <cellStyle name="Normal 12 2 2 2 4 4" xfId="1433" xr:uid="{D05EC8CE-0DCC-42A4-9F4E-E5739E1AC9FB}"/>
    <cellStyle name="Normal 12 2 2 2 4 4 2" xfId="2334" xr:uid="{7C61AA1D-4F2E-49B6-89A4-88E8C66A6A4F}"/>
    <cellStyle name="Normal 12 2 2 2 4 5" xfId="829" xr:uid="{3E968EB2-D5ED-4475-91B8-148095509B7D}"/>
    <cellStyle name="Normal 12 2 2 2 4 5 2" xfId="2634" xr:uid="{A387B39E-01BB-4BE0-AA3D-844191527350}"/>
    <cellStyle name="Normal 12 2 2 2 4 6" xfId="1733" xr:uid="{84917397-3CFE-4399-A043-C335BAA739CF}"/>
    <cellStyle name="Normal 12 2 2 2 4 7" xfId="3236" xr:uid="{4B2289C0-7494-48AC-B988-BB90B8896807}"/>
    <cellStyle name="Normal 12 2 2 2 5" xfId="307" xr:uid="{676F414D-8C52-424E-8A48-FF153C12B194}"/>
    <cellStyle name="Normal 12 2 2 2 5 2" xfId="607" xr:uid="{47E31FED-1784-4603-AE35-6A96D74CF0D1}"/>
    <cellStyle name="Normal 12 2 2 2 5 2 2" xfId="1211" xr:uid="{C9F43802-A223-42E2-8B16-E6F6A8A777BA}"/>
    <cellStyle name="Normal 12 2 2 2 5 2 2 2" xfId="3013" xr:uid="{905D1B4F-3652-4593-B129-641E1BE439B6}"/>
    <cellStyle name="Normal 12 2 2 2 5 2 3" xfId="2112" xr:uid="{F5940C4E-49BD-4AA6-9107-0CCF54E08E2C}"/>
    <cellStyle name="Normal 12 2 2 2 5 2 4" xfId="3614" xr:uid="{296FA12B-036A-435B-8FDF-A59C0EE096EE}"/>
    <cellStyle name="Normal 12 2 2 2 5 3" xfId="1511" xr:uid="{A252CCF4-CA1D-43EE-B91D-AD0BDFD88122}"/>
    <cellStyle name="Normal 12 2 2 2 5 3 2" xfId="2412" xr:uid="{EA10687C-77C4-4A53-B2C3-294904691A23}"/>
    <cellStyle name="Normal 12 2 2 2 5 4" xfId="907" xr:uid="{8F99D30E-83B6-4DA4-8DEB-9C83AB9BE491}"/>
    <cellStyle name="Normal 12 2 2 2 5 4 2" xfId="2712" xr:uid="{05F68123-4134-472A-8958-420ABF21E45E}"/>
    <cellStyle name="Normal 12 2 2 2 5 5" xfId="1811" xr:uid="{98A96C92-95CB-41A9-AD11-A223EA68718E}"/>
    <cellStyle name="Normal 12 2 2 2 5 6" xfId="3314" xr:uid="{AF898956-D581-4ED1-B19E-6FA167053609}"/>
    <cellStyle name="Normal 12 2 2 2 6" xfId="457" xr:uid="{96004FAB-5E22-4AE8-B74A-4A4CECD0A694}"/>
    <cellStyle name="Normal 12 2 2 2 6 2" xfId="1061" xr:uid="{02DFD8C7-8AA6-46BD-A2A2-5BE9568458CE}"/>
    <cellStyle name="Normal 12 2 2 2 6 2 2" xfId="2863" xr:uid="{1DF68377-10D6-41E7-8E6C-1287D2ADF708}"/>
    <cellStyle name="Normal 12 2 2 2 6 3" xfId="1962" xr:uid="{0399B432-53F7-4CBA-A6EC-9215791638E7}"/>
    <cellStyle name="Normal 12 2 2 2 6 4" xfId="3464" xr:uid="{A164E748-E787-4A78-A143-9F84F7E87558}"/>
    <cellStyle name="Normal 12 2 2 2 7" xfId="1361" xr:uid="{EB06C59E-536D-4F17-B22F-489A9E560BC8}"/>
    <cellStyle name="Normal 12 2 2 2 7 2" xfId="2262" xr:uid="{65600AA7-5174-4BF8-98D7-C46E874931CC}"/>
    <cellStyle name="Normal 12 2 2 2 8" xfId="757" xr:uid="{1DF4C953-6A8E-4549-92F8-D51E77F01EC7}"/>
    <cellStyle name="Normal 12 2 2 2 8 2" xfId="2562" xr:uid="{ACCD57C1-C241-4479-81A9-61EB7F95A653}"/>
    <cellStyle name="Normal 12 2 2 2 9" xfId="1661" xr:uid="{85C2EC24-5F20-4251-ADA3-30DA42D68447}"/>
    <cellStyle name="Normal 12 2 2 3" xfId="190" xr:uid="{1F87714E-21BE-4B14-9AE3-ED0812BD200B}"/>
    <cellStyle name="Normal 12 2 2 3 2" xfId="263" xr:uid="{31567868-980E-47C3-A84E-626722E36E46}"/>
    <cellStyle name="Normal 12 2 2 3 2 2" xfId="415" xr:uid="{FA257C36-50B5-4FBA-914A-44DCB708FD8E}"/>
    <cellStyle name="Normal 12 2 2 3 2 2 2" xfId="715" xr:uid="{BDC0BDED-C394-4CFA-BEF7-DE9180883BED}"/>
    <cellStyle name="Normal 12 2 2 3 2 2 2 2" xfId="1319" xr:uid="{2E8C13CF-16FF-4165-86C2-899340099839}"/>
    <cellStyle name="Normal 12 2 2 3 2 2 2 2 2" xfId="3121" xr:uid="{C6ED73B9-07DD-4AFB-8E52-A9EA85781E18}"/>
    <cellStyle name="Normal 12 2 2 3 2 2 2 3" xfId="2220" xr:uid="{53A35420-AE1B-4F43-99D3-F1501EE4EA03}"/>
    <cellStyle name="Normal 12 2 2 3 2 2 2 4" xfId="3722" xr:uid="{9F5D86B6-15E4-498C-BA3C-786433E20A2C}"/>
    <cellStyle name="Normal 12 2 2 3 2 2 3" xfId="1619" xr:uid="{53DFCA0F-431C-43D5-9BE6-B22EBB54786E}"/>
    <cellStyle name="Normal 12 2 2 3 2 2 3 2" xfId="2520" xr:uid="{2B350894-D4F8-4A3C-ABB2-E694BBBC9DD7}"/>
    <cellStyle name="Normal 12 2 2 3 2 2 4" xfId="1015" xr:uid="{08434787-8479-4FC2-B3E8-D9878244572D}"/>
    <cellStyle name="Normal 12 2 2 3 2 2 4 2" xfId="2820" xr:uid="{7A13CC1A-F3AA-45A1-A481-9A14BB5D5F50}"/>
    <cellStyle name="Normal 12 2 2 3 2 2 5" xfId="1919" xr:uid="{C988C800-821C-44F5-9FFF-D161252BCC8A}"/>
    <cellStyle name="Normal 12 2 2 3 2 2 6" xfId="3422" xr:uid="{9AD90498-BAA1-4ABB-8A3C-9A3AB84B0728}"/>
    <cellStyle name="Normal 12 2 2 3 2 3" xfId="565" xr:uid="{B02CC766-9B88-4F30-9C89-6DA30C91BFB0}"/>
    <cellStyle name="Normal 12 2 2 3 2 3 2" xfId="1169" xr:uid="{0D95CD3F-C565-4920-947F-46A1B7BBD786}"/>
    <cellStyle name="Normal 12 2 2 3 2 3 2 2" xfId="2971" xr:uid="{D9B55E0F-9DAE-4142-82C8-AEA73CAD01BB}"/>
    <cellStyle name="Normal 12 2 2 3 2 3 3" xfId="2070" xr:uid="{88EC3C31-47B5-4593-9527-C4A147FAB01D}"/>
    <cellStyle name="Normal 12 2 2 3 2 3 4" xfId="3572" xr:uid="{D3D9DDE9-3108-4E47-9B31-02EF7BC236BC}"/>
    <cellStyle name="Normal 12 2 2 3 2 4" xfId="1469" xr:uid="{9B972B65-F028-497C-8D4D-626A97E4648E}"/>
    <cellStyle name="Normal 12 2 2 3 2 4 2" xfId="2370" xr:uid="{1AC7A036-2CFB-4467-8AFC-EA417B0869CD}"/>
    <cellStyle name="Normal 12 2 2 3 2 5" xfId="865" xr:uid="{27838F6F-0630-42DC-9995-3B41DCA1071B}"/>
    <cellStyle name="Normal 12 2 2 3 2 5 2" xfId="2670" xr:uid="{93DEBC28-FCAD-4205-AAB9-9DE3F01E8F1F}"/>
    <cellStyle name="Normal 12 2 2 3 2 6" xfId="1769" xr:uid="{F88A597C-9F47-42D5-A4EA-5BE054D05375}"/>
    <cellStyle name="Normal 12 2 2 3 2 7" xfId="3272" xr:uid="{91637092-B204-44ED-9792-98615586694D}"/>
    <cellStyle name="Normal 12 2 2 3 3" xfId="343" xr:uid="{9A026B19-B6D6-488F-88D5-5DFBBE1F2643}"/>
    <cellStyle name="Normal 12 2 2 3 3 2" xfId="643" xr:uid="{E8C0AFF3-080D-4A9B-9F0F-CBB1463878A7}"/>
    <cellStyle name="Normal 12 2 2 3 3 2 2" xfId="1247" xr:uid="{FBC3C606-E294-4F45-B94C-39DF3F64BDF1}"/>
    <cellStyle name="Normal 12 2 2 3 3 2 2 2" xfId="3049" xr:uid="{B93DA084-1F29-4F81-9353-08459FEC1C5F}"/>
    <cellStyle name="Normal 12 2 2 3 3 2 3" xfId="2148" xr:uid="{542C0AC1-5CCD-40D4-A6E6-2E251B67DC46}"/>
    <cellStyle name="Normal 12 2 2 3 3 2 4" xfId="3650" xr:uid="{7D635FD7-8B00-47B8-80DB-C26A33FAE52E}"/>
    <cellStyle name="Normal 12 2 2 3 3 3" xfId="1547" xr:uid="{300EE12E-A30E-4E58-9CE5-D5FC79E789C9}"/>
    <cellStyle name="Normal 12 2 2 3 3 3 2" xfId="2448" xr:uid="{FFEB5D09-2BCF-4B6E-8769-A1F8E019BCDF}"/>
    <cellStyle name="Normal 12 2 2 3 3 4" xfId="943" xr:uid="{5541F622-DF0C-47FA-A3E4-83DC43B7065A}"/>
    <cellStyle name="Normal 12 2 2 3 3 4 2" xfId="2748" xr:uid="{386D2B2E-8EB3-4716-8942-E38CC262C6A2}"/>
    <cellStyle name="Normal 12 2 2 3 3 5" xfId="1847" xr:uid="{72F6A0B5-3776-4A23-BE97-88459530C134}"/>
    <cellStyle name="Normal 12 2 2 3 3 6" xfId="3350" xr:uid="{CB8AFE0F-1CB9-4582-A981-DB8E05166E55}"/>
    <cellStyle name="Normal 12 2 2 3 4" xfId="493" xr:uid="{DA4AA67E-61C6-46AB-A1D3-FD10597D24B7}"/>
    <cellStyle name="Normal 12 2 2 3 4 2" xfId="1097" xr:uid="{8A89C282-CEAD-4265-B485-76ED73B514BB}"/>
    <cellStyle name="Normal 12 2 2 3 4 2 2" xfId="2899" xr:uid="{EEFE71A3-AB32-4ED4-AD0A-D229314131D0}"/>
    <cellStyle name="Normal 12 2 2 3 4 3" xfId="1998" xr:uid="{A1ED4F73-26A1-4668-ACFD-8949C544B439}"/>
    <cellStyle name="Normal 12 2 2 3 4 4" xfId="3500" xr:uid="{DCA6E759-EAA0-460B-94CA-12F16BC3EAA4}"/>
    <cellStyle name="Normal 12 2 2 3 5" xfId="1397" xr:uid="{BA505A78-AB15-406F-BD55-AA44B18EB334}"/>
    <cellStyle name="Normal 12 2 2 3 5 2" xfId="2298" xr:uid="{0A7F938E-81C2-423D-94C7-B0711C0EBEF5}"/>
    <cellStyle name="Normal 12 2 2 3 6" xfId="793" xr:uid="{2C4C7D7E-7E9A-43E5-A8AF-78F2449A86CB}"/>
    <cellStyle name="Normal 12 2 2 3 6 2" xfId="2598" xr:uid="{7B52CA2A-D6B9-4EB1-9D5D-23115B8FBE2A}"/>
    <cellStyle name="Normal 12 2 2 3 7" xfId="1697" xr:uid="{4DFB7287-5C17-4DF4-A513-727AAEC69E14}"/>
    <cellStyle name="Normal 12 2 2 3 8" xfId="3200" xr:uid="{08587814-0E9D-47D1-990B-672D70734E69}"/>
    <cellStyle name="Normal 12 2 2 4" xfId="166" xr:uid="{786E9F01-C170-4930-AB6C-404AA3282919}"/>
    <cellStyle name="Normal 12 2 2 4 2" xfId="239" xr:uid="{DAB14248-68A1-475C-B6CE-C0896E65E79C}"/>
    <cellStyle name="Normal 12 2 2 4 2 2" xfId="391" xr:uid="{340D1183-D81D-4877-8857-51CB1EBC7EE8}"/>
    <cellStyle name="Normal 12 2 2 4 2 2 2" xfId="691" xr:uid="{CE62C258-07F9-40CB-B569-C9AAB6B615A4}"/>
    <cellStyle name="Normal 12 2 2 4 2 2 2 2" xfId="1295" xr:uid="{575D5115-D168-44A4-82A9-AE30E3041100}"/>
    <cellStyle name="Normal 12 2 2 4 2 2 2 2 2" xfId="3097" xr:uid="{A3D447CC-5534-479C-B0F2-6B39F4970445}"/>
    <cellStyle name="Normal 12 2 2 4 2 2 2 3" xfId="2196" xr:uid="{A1F511E2-4EF3-4DC0-8514-AA6A65CC85EF}"/>
    <cellStyle name="Normal 12 2 2 4 2 2 2 4" xfId="3698" xr:uid="{580D5958-C87F-4EC9-B98C-443356C2D774}"/>
    <cellStyle name="Normal 12 2 2 4 2 2 3" xfId="1595" xr:uid="{75D77075-DA94-4742-9470-F6096E70CB98}"/>
    <cellStyle name="Normal 12 2 2 4 2 2 3 2" xfId="2496" xr:uid="{8885434E-7242-4F6F-8962-9EB4D3127298}"/>
    <cellStyle name="Normal 12 2 2 4 2 2 4" xfId="991" xr:uid="{3874B867-56C5-448E-B955-25D3EC357FED}"/>
    <cellStyle name="Normal 12 2 2 4 2 2 4 2" xfId="2796" xr:uid="{D0F08422-1E4C-4098-8CAC-9FE4D40B2EC3}"/>
    <cellStyle name="Normal 12 2 2 4 2 2 5" xfId="1895" xr:uid="{AD98C52B-5DE3-4DE7-B239-4D62581267A7}"/>
    <cellStyle name="Normal 12 2 2 4 2 2 6" xfId="3398" xr:uid="{3DC607C2-49BB-4BDF-9187-19863021B152}"/>
    <cellStyle name="Normal 12 2 2 4 2 3" xfId="541" xr:uid="{DE154A3E-BDF3-4838-A4A2-B5020468B135}"/>
    <cellStyle name="Normal 12 2 2 4 2 3 2" xfId="1145" xr:uid="{37B5C622-6FC8-4B6F-8561-8E839D7E81BC}"/>
    <cellStyle name="Normal 12 2 2 4 2 3 2 2" xfId="2947" xr:uid="{8F5AB761-4717-4CA6-ADE5-45DFB25792EA}"/>
    <cellStyle name="Normal 12 2 2 4 2 3 3" xfId="2046" xr:uid="{E24DD900-4502-4684-8254-2E8728699AB8}"/>
    <cellStyle name="Normal 12 2 2 4 2 3 4" xfId="3548" xr:uid="{0DB9BFB7-9410-4ACF-9966-59B2AB4E1E11}"/>
    <cellStyle name="Normal 12 2 2 4 2 4" xfId="1445" xr:uid="{300AA707-6E52-4941-90BC-83AD3123A8CF}"/>
    <cellStyle name="Normal 12 2 2 4 2 4 2" xfId="2346" xr:uid="{DA0AEEA7-30E7-46A7-93B3-ED9130EFA947}"/>
    <cellStyle name="Normal 12 2 2 4 2 5" xfId="841" xr:uid="{BCDEF635-2FE7-414B-ACCD-C0B4E9C17E5C}"/>
    <cellStyle name="Normal 12 2 2 4 2 5 2" xfId="2646" xr:uid="{0D07854D-8151-4F2D-9101-252BDC5DD3B7}"/>
    <cellStyle name="Normal 12 2 2 4 2 6" xfId="1745" xr:uid="{6C1858D6-D3F5-4BB5-8FA9-C7EF22DA94EC}"/>
    <cellStyle name="Normal 12 2 2 4 2 7" xfId="3248" xr:uid="{5349FB4F-0871-4603-A066-00F3E8D9DDC2}"/>
    <cellStyle name="Normal 12 2 2 4 3" xfId="319" xr:uid="{5C9B7461-9CFD-4125-90C0-A37444767080}"/>
    <cellStyle name="Normal 12 2 2 4 3 2" xfId="619" xr:uid="{08BFCE9C-D548-4D80-B6BC-C1B09F226C70}"/>
    <cellStyle name="Normal 12 2 2 4 3 2 2" xfId="1223" xr:uid="{B48333AE-6297-4934-8AA5-2B4D17C85D41}"/>
    <cellStyle name="Normal 12 2 2 4 3 2 2 2" xfId="3025" xr:uid="{ED628AFF-FFCE-433B-968C-9F5870215738}"/>
    <cellStyle name="Normal 12 2 2 4 3 2 3" xfId="2124" xr:uid="{DB711834-E4FA-4517-A9D6-39763F6987A8}"/>
    <cellStyle name="Normal 12 2 2 4 3 2 4" xfId="3626" xr:uid="{27B250C7-6B71-4B05-A4FA-472967FA512B}"/>
    <cellStyle name="Normal 12 2 2 4 3 3" xfId="1523" xr:uid="{5F3D7703-555E-425E-ACFE-4C822F76B58D}"/>
    <cellStyle name="Normal 12 2 2 4 3 3 2" xfId="2424" xr:uid="{0604AEA2-B613-483E-9F67-59498806403C}"/>
    <cellStyle name="Normal 12 2 2 4 3 4" xfId="919" xr:uid="{48AB506A-516A-48C6-88C0-4B07343C6721}"/>
    <cellStyle name="Normal 12 2 2 4 3 4 2" xfId="2724" xr:uid="{F4C3B371-8B5F-4214-A8CF-5E9DB012CEBC}"/>
    <cellStyle name="Normal 12 2 2 4 3 5" xfId="1823" xr:uid="{6F3EABEE-9600-42C2-BA10-B5ECD585F50A}"/>
    <cellStyle name="Normal 12 2 2 4 3 6" xfId="3326" xr:uid="{CA8A0931-9083-4C40-B99F-C695A570368A}"/>
    <cellStyle name="Normal 12 2 2 4 4" xfId="469" xr:uid="{D3E8E95E-6FEB-40D0-9B35-8D1E44EF0324}"/>
    <cellStyle name="Normal 12 2 2 4 4 2" xfId="1073" xr:uid="{5A66C46A-8246-4BF5-BB91-B1ABE663B173}"/>
    <cellStyle name="Normal 12 2 2 4 4 2 2" xfId="2875" xr:uid="{AD7E7A24-4F0F-4223-9C28-E95ED550DC16}"/>
    <cellStyle name="Normal 12 2 2 4 4 3" xfId="1974" xr:uid="{688327FD-A691-44D9-B46B-6EAB0DD722B9}"/>
    <cellStyle name="Normal 12 2 2 4 4 4" xfId="3476" xr:uid="{B8EE3D4B-1303-4ADF-802D-7CC6BDEAC670}"/>
    <cellStyle name="Normal 12 2 2 4 5" xfId="1373" xr:uid="{F27D746E-6CBC-4AEC-A5E6-14562E782D27}"/>
    <cellStyle name="Normal 12 2 2 4 5 2" xfId="2274" xr:uid="{3BBD85F9-2B94-4F36-B7FE-32D500D93411}"/>
    <cellStyle name="Normal 12 2 2 4 6" xfId="769" xr:uid="{FAD694A5-9B06-441D-809D-5DDC77F2F218}"/>
    <cellStyle name="Normal 12 2 2 4 6 2" xfId="2574" xr:uid="{FEA83F31-97B1-4A24-8BA6-3705B7F0F456}"/>
    <cellStyle name="Normal 12 2 2 4 7" xfId="1673" xr:uid="{AF44CB21-D063-441D-9401-E93DBE6AE587}"/>
    <cellStyle name="Normal 12 2 2 4 8" xfId="3176" xr:uid="{3885D09E-899D-424D-B5B2-1834552D10A0}"/>
    <cellStyle name="Normal 12 2 2 5" xfId="215" xr:uid="{18980A8B-6856-4139-B9AB-87F7BEED7AD3}"/>
    <cellStyle name="Normal 12 2 2 5 2" xfId="367" xr:uid="{6E64D570-DFCA-423E-AC51-DE460A48D53E}"/>
    <cellStyle name="Normal 12 2 2 5 2 2" xfId="667" xr:uid="{11E31AE9-F7C6-4F73-8539-EC400DE23EBC}"/>
    <cellStyle name="Normal 12 2 2 5 2 2 2" xfId="1271" xr:uid="{FA75F90B-D2D8-4970-982A-38173723731D}"/>
    <cellStyle name="Normal 12 2 2 5 2 2 2 2" xfId="3073" xr:uid="{21277C33-B761-41EC-A61E-4A0AFF7067C1}"/>
    <cellStyle name="Normal 12 2 2 5 2 2 3" xfId="2172" xr:uid="{4F73E4DB-92D0-4E7F-A84A-9FBA4F155ED6}"/>
    <cellStyle name="Normal 12 2 2 5 2 2 4" xfId="3674" xr:uid="{59CE70BD-B5B7-4921-BE66-7907A6D82B59}"/>
    <cellStyle name="Normal 12 2 2 5 2 3" xfId="1571" xr:uid="{4B2C93D2-7572-4529-B87A-81C553886C36}"/>
    <cellStyle name="Normal 12 2 2 5 2 3 2" xfId="2472" xr:uid="{A47865F6-A4BA-49E0-93DF-BAE2F1AD52C3}"/>
    <cellStyle name="Normal 12 2 2 5 2 4" xfId="967" xr:uid="{51751220-DC3F-4FA3-97AB-E60E383D70AE}"/>
    <cellStyle name="Normal 12 2 2 5 2 4 2" xfId="2772" xr:uid="{864227D8-91A3-4F8A-A739-5017C5498F37}"/>
    <cellStyle name="Normal 12 2 2 5 2 5" xfId="1871" xr:uid="{93BB50B2-D68C-4CAA-B12B-FE281CAA45B4}"/>
    <cellStyle name="Normal 12 2 2 5 2 6" xfId="3374" xr:uid="{936540C3-72BF-43FC-A54F-404CB3FF9D57}"/>
    <cellStyle name="Normal 12 2 2 5 3" xfId="517" xr:uid="{A7BC5258-A739-4E5D-9993-0F244888CD21}"/>
    <cellStyle name="Normal 12 2 2 5 3 2" xfId="1121" xr:uid="{59B1CD10-D532-48FD-A132-53D51F94D56F}"/>
    <cellStyle name="Normal 12 2 2 5 3 2 2" xfId="2923" xr:uid="{49A987AB-EEEA-40E7-981F-7F0377AF1A39}"/>
    <cellStyle name="Normal 12 2 2 5 3 3" xfId="2022" xr:uid="{DA5347C6-8D4E-418C-B973-60506B07D5FE}"/>
    <cellStyle name="Normal 12 2 2 5 3 4" xfId="3524" xr:uid="{FAED05C5-7E84-4E8B-8B3E-D4DAE307B02B}"/>
    <cellStyle name="Normal 12 2 2 5 4" xfId="1421" xr:uid="{3CDC28B7-431A-496F-97C4-34B1968C3B74}"/>
    <cellStyle name="Normal 12 2 2 5 4 2" xfId="2322" xr:uid="{754A6C8C-8C33-495E-9AF6-0914A6F2A098}"/>
    <cellStyle name="Normal 12 2 2 5 5" xfId="817" xr:uid="{57E22E77-D6FA-4D7A-AB0B-2CB25F99D036}"/>
    <cellStyle name="Normal 12 2 2 5 5 2" xfId="2622" xr:uid="{580E2377-777E-4DFF-BB71-DEB5809E3AA6}"/>
    <cellStyle name="Normal 12 2 2 5 6" xfId="1721" xr:uid="{1F3108E4-EEA2-4210-BCA9-F2FDB05CFE9B}"/>
    <cellStyle name="Normal 12 2 2 5 7" xfId="3224" xr:uid="{71165E28-F974-43DB-A773-717DCAC9B8B8}"/>
    <cellStyle name="Normal 12 2 2 6" xfId="295" xr:uid="{6F72A49C-08EF-45AC-A694-932F4A2EF6CC}"/>
    <cellStyle name="Normal 12 2 2 6 2" xfId="595" xr:uid="{52C13FD7-D1F5-4E08-AAC7-1167D6192048}"/>
    <cellStyle name="Normal 12 2 2 6 2 2" xfId="1199" xr:uid="{0127EAED-3D14-4857-8CC7-CACAA67E323F}"/>
    <cellStyle name="Normal 12 2 2 6 2 2 2" xfId="3001" xr:uid="{5ACDF764-0604-4E28-8137-467705466B38}"/>
    <cellStyle name="Normal 12 2 2 6 2 3" xfId="2100" xr:uid="{A81F0A35-0244-470E-9E78-F3B9A54148B9}"/>
    <cellStyle name="Normal 12 2 2 6 2 4" xfId="3602" xr:uid="{5A6C697C-5E5B-4E73-BFCE-8C75ED3DB64E}"/>
    <cellStyle name="Normal 12 2 2 6 3" xfId="1499" xr:uid="{C77FFB14-8EDB-4536-8E7A-97D36260505B}"/>
    <cellStyle name="Normal 12 2 2 6 3 2" xfId="2400" xr:uid="{E5567590-FFF2-4C86-9E0C-7D9E57095CCA}"/>
    <cellStyle name="Normal 12 2 2 6 4" xfId="895" xr:uid="{559BD03A-8A1A-40BC-B461-9F5877ED14FA}"/>
    <cellStyle name="Normal 12 2 2 6 4 2" xfId="2700" xr:uid="{2E17811A-6EB6-49AC-B34E-0E60914626A4}"/>
    <cellStyle name="Normal 12 2 2 6 5" xfId="1799" xr:uid="{CFB48C25-9050-4E10-8A46-D9E28F256601}"/>
    <cellStyle name="Normal 12 2 2 6 6" xfId="3302" xr:uid="{6EDEDAF4-1E1D-4F1B-B197-7F310D861B1B}"/>
    <cellStyle name="Normal 12 2 2 7" xfId="445" xr:uid="{0E95FBA5-FE9C-4C11-9455-1FE834A923E6}"/>
    <cellStyle name="Normal 12 2 2 7 2" xfId="1048" xr:uid="{61604434-2368-40DD-A722-792BBE8CC236}"/>
    <cellStyle name="Normal 12 2 2 7 2 2" xfId="2851" xr:uid="{95E74B41-F101-463A-8ABF-05F797A8EA37}"/>
    <cellStyle name="Normal 12 2 2 7 3" xfId="1950" xr:uid="{FDDA7668-7590-42D7-AF02-64979DFA7D75}"/>
    <cellStyle name="Normal 12 2 2 7 4" xfId="3452" xr:uid="{4A336E70-4E2B-4FCC-ACED-108D6EF0DAC1}"/>
    <cellStyle name="Normal 12 2 2 8" xfId="1349" xr:uid="{475530CB-1B69-4977-9FB9-E47C55D6DEF8}"/>
    <cellStyle name="Normal 12 2 2 8 2" xfId="2250" xr:uid="{202321F7-BD49-4743-AAEC-E2BC747A3429}"/>
    <cellStyle name="Normal 12 2 2 9" xfId="745" xr:uid="{0CDAC441-48DB-4FD6-A24B-B96BF0FB15D6}"/>
    <cellStyle name="Normal 12 2 2 9 2" xfId="2550" xr:uid="{7246F9AA-4722-470E-BB78-A06EA1B9CF6F}"/>
    <cellStyle name="Normal 12 2 3" xfId="147" xr:uid="{EC3CB058-4133-4629-AC29-4A1039C273D4}"/>
    <cellStyle name="Normal 12 2 3 10" xfId="3158" xr:uid="{A45690C5-432F-4B32-8AB1-AED60975CE69}"/>
    <cellStyle name="Normal 12 2 3 2" xfId="196" xr:uid="{BE43CC71-EAD6-4770-A59A-A3233A61C395}"/>
    <cellStyle name="Normal 12 2 3 2 2" xfId="269" xr:uid="{EF7D82F6-158A-46CE-AC07-3DCD589CEA1C}"/>
    <cellStyle name="Normal 12 2 3 2 2 2" xfId="421" xr:uid="{D20EF9A2-8913-4F24-B4AF-053BFA21A308}"/>
    <cellStyle name="Normal 12 2 3 2 2 2 2" xfId="721" xr:uid="{DAD5AD6B-6D37-4921-AB4A-CC4F9F1E5A95}"/>
    <cellStyle name="Normal 12 2 3 2 2 2 2 2" xfId="1325" xr:uid="{81BFA9A9-55BD-481B-876F-BD428740F14F}"/>
    <cellStyle name="Normal 12 2 3 2 2 2 2 2 2" xfId="3127" xr:uid="{BAAF5610-6BFE-4F56-9C07-102F10D05D06}"/>
    <cellStyle name="Normal 12 2 3 2 2 2 2 3" xfId="2226" xr:uid="{96EBDD2D-1E86-420D-BB59-2044ECC20A8D}"/>
    <cellStyle name="Normal 12 2 3 2 2 2 2 4" xfId="3728" xr:uid="{988FDFBC-74F1-4263-A075-F8EFC34AADB2}"/>
    <cellStyle name="Normal 12 2 3 2 2 2 3" xfId="1625" xr:uid="{F453A08F-33E2-4C5B-998E-0424F699C112}"/>
    <cellStyle name="Normal 12 2 3 2 2 2 3 2" xfId="2526" xr:uid="{2C48CAAC-1BB6-48A8-8E26-335F88A0D15E}"/>
    <cellStyle name="Normal 12 2 3 2 2 2 4" xfId="1021" xr:uid="{A28D09D0-99F3-4EEA-AE76-5DEFF4F87C6F}"/>
    <cellStyle name="Normal 12 2 3 2 2 2 4 2" xfId="2826" xr:uid="{5E3B0C28-2330-42BD-ABA6-A19F4A72160A}"/>
    <cellStyle name="Normal 12 2 3 2 2 2 5" xfId="1925" xr:uid="{5D3A9B29-B331-49E5-B4BE-7A758C988C9E}"/>
    <cellStyle name="Normal 12 2 3 2 2 2 6" xfId="3428" xr:uid="{D436E718-167B-41C8-B189-5C9C8D24291D}"/>
    <cellStyle name="Normal 12 2 3 2 2 3" xfId="571" xr:uid="{9A4E52D1-3F78-403F-8AE1-0C9FCDDA20C9}"/>
    <cellStyle name="Normal 12 2 3 2 2 3 2" xfId="1175" xr:uid="{0EFFF82D-B303-4B11-AC59-FAC54C13DB5A}"/>
    <cellStyle name="Normal 12 2 3 2 2 3 2 2" xfId="2977" xr:uid="{B31B2142-4C42-4C18-A859-ED70B693556A}"/>
    <cellStyle name="Normal 12 2 3 2 2 3 3" xfId="2076" xr:uid="{C1458BB9-6F41-4325-87EC-2B1436123F6F}"/>
    <cellStyle name="Normal 12 2 3 2 2 3 4" xfId="3578" xr:uid="{3CD99804-8D90-4F99-A330-E1CAC88DF200}"/>
    <cellStyle name="Normal 12 2 3 2 2 4" xfId="1475" xr:uid="{12BE1020-3C55-4555-A770-FFED7D77594C}"/>
    <cellStyle name="Normal 12 2 3 2 2 4 2" xfId="2376" xr:uid="{84C89F7E-4562-4E28-BD8B-0C7DC838C834}"/>
    <cellStyle name="Normal 12 2 3 2 2 5" xfId="871" xr:uid="{D78192AB-BC06-4C08-A972-BFAF30F1F9FD}"/>
    <cellStyle name="Normal 12 2 3 2 2 5 2" xfId="2676" xr:uid="{34166498-91E0-4C22-8585-98AE024A06F3}"/>
    <cellStyle name="Normal 12 2 3 2 2 6" xfId="1775" xr:uid="{C21C74FD-7BD5-4496-B94F-F7BF756251C3}"/>
    <cellStyle name="Normal 12 2 3 2 2 7" xfId="3278" xr:uid="{8176F887-7967-4DB5-9EE5-BA83434B4B47}"/>
    <cellStyle name="Normal 12 2 3 2 3" xfId="349" xr:uid="{BC10757B-4BC6-479F-AE80-6F65C94BAD7A}"/>
    <cellStyle name="Normal 12 2 3 2 3 2" xfId="649" xr:uid="{71A9DDD6-CCCD-48F7-95A3-7854EF1D99B4}"/>
    <cellStyle name="Normal 12 2 3 2 3 2 2" xfId="1253" xr:uid="{D91394D8-C9DA-44D4-95ED-7B4A0BA9A947}"/>
    <cellStyle name="Normal 12 2 3 2 3 2 2 2" xfId="3055" xr:uid="{E87012C3-CE62-426C-A0E3-65D56FD7466A}"/>
    <cellStyle name="Normal 12 2 3 2 3 2 3" xfId="2154" xr:uid="{D93F7E73-180C-431C-82CB-976C15CF62B2}"/>
    <cellStyle name="Normal 12 2 3 2 3 2 4" xfId="3656" xr:uid="{AAF622EA-7B56-4885-AFFD-E013E0311427}"/>
    <cellStyle name="Normal 12 2 3 2 3 3" xfId="1553" xr:uid="{55433ADE-536C-44A5-8A3A-DCC4872EF5AE}"/>
    <cellStyle name="Normal 12 2 3 2 3 3 2" xfId="2454" xr:uid="{2C1B8277-9A50-43C8-85AC-C3A2EE54E70B}"/>
    <cellStyle name="Normal 12 2 3 2 3 4" xfId="949" xr:uid="{A27F6219-D0DD-4929-A5A3-2F879E9F6E95}"/>
    <cellStyle name="Normal 12 2 3 2 3 4 2" xfId="2754" xr:uid="{3279D9AD-EFB3-412B-A4D0-1ED631CC0D57}"/>
    <cellStyle name="Normal 12 2 3 2 3 5" xfId="1853" xr:uid="{43F4AA3E-A685-4474-A7FE-29DEA01A4CC1}"/>
    <cellStyle name="Normal 12 2 3 2 3 6" xfId="3356" xr:uid="{B06F20AB-2A90-4E9F-B75C-A91E18A563A6}"/>
    <cellStyle name="Normal 12 2 3 2 4" xfId="499" xr:uid="{58827EDA-44B5-404F-BC0D-56425472587F}"/>
    <cellStyle name="Normal 12 2 3 2 4 2" xfId="1103" xr:uid="{EEC76B9C-57A9-4F81-901B-9432C75AEE40}"/>
    <cellStyle name="Normal 12 2 3 2 4 2 2" xfId="2905" xr:uid="{8C163E9A-1A2E-4B12-9CC0-7CC5E45AB1FA}"/>
    <cellStyle name="Normal 12 2 3 2 4 3" xfId="2004" xr:uid="{4C4DC90C-070D-4FE5-986E-2D139144B2EC}"/>
    <cellStyle name="Normal 12 2 3 2 4 4" xfId="3506" xr:uid="{DEE2DA2C-5633-4541-B14F-E500FC8D78CB}"/>
    <cellStyle name="Normal 12 2 3 2 5" xfId="1403" xr:uid="{7B5882C2-3CDB-4453-8380-3A48723262AB}"/>
    <cellStyle name="Normal 12 2 3 2 5 2" xfId="2304" xr:uid="{5FC993C2-7FFA-44D3-B4FE-A1365960B42A}"/>
    <cellStyle name="Normal 12 2 3 2 6" xfId="799" xr:uid="{39857470-6BCC-4A11-B5CA-19D068699258}"/>
    <cellStyle name="Normal 12 2 3 2 6 2" xfId="2604" xr:uid="{F9C304C8-162D-4896-95AA-D57E5DE61E69}"/>
    <cellStyle name="Normal 12 2 3 2 7" xfId="1703" xr:uid="{BC6A0629-1319-42A1-8BE9-BB336176D852}"/>
    <cellStyle name="Normal 12 2 3 2 8" xfId="3206" xr:uid="{54F970C8-C9ED-4A1D-B340-D48DC5602815}"/>
    <cellStyle name="Normal 12 2 3 3" xfId="172" xr:uid="{48FD0BDB-F31C-4168-8251-A696C6681407}"/>
    <cellStyle name="Normal 12 2 3 3 2" xfId="245" xr:uid="{3ADB6733-C0A2-448B-80FD-723139709C09}"/>
    <cellStyle name="Normal 12 2 3 3 2 2" xfId="397" xr:uid="{407FEAF9-C766-4DC8-B6D6-67F6932AD914}"/>
    <cellStyle name="Normal 12 2 3 3 2 2 2" xfId="697" xr:uid="{001F8EBE-09C7-425E-A3BB-B163D2544C5B}"/>
    <cellStyle name="Normal 12 2 3 3 2 2 2 2" xfId="1301" xr:uid="{F93B65C6-E81A-4DCB-B65E-E07790DC4CED}"/>
    <cellStyle name="Normal 12 2 3 3 2 2 2 2 2" xfId="3103" xr:uid="{2F6BD2AC-1D8F-45AA-80C4-A700981679A2}"/>
    <cellStyle name="Normal 12 2 3 3 2 2 2 3" xfId="2202" xr:uid="{5A3855C4-CA7D-46B5-ABF4-2220C8D7DEFA}"/>
    <cellStyle name="Normal 12 2 3 3 2 2 2 4" xfId="3704" xr:uid="{D9DAD063-4629-45DD-A041-29F8872E00A2}"/>
    <cellStyle name="Normal 12 2 3 3 2 2 3" xfId="1601" xr:uid="{B81BEE43-F000-4A78-8EF7-860B5909C0D2}"/>
    <cellStyle name="Normal 12 2 3 3 2 2 3 2" xfId="2502" xr:uid="{F0EDBC5E-4A49-4EF2-A3DE-3A3A7D2E74C5}"/>
    <cellStyle name="Normal 12 2 3 3 2 2 4" xfId="997" xr:uid="{3604CE9A-949F-490B-9ADA-F28D2CBBE810}"/>
    <cellStyle name="Normal 12 2 3 3 2 2 4 2" xfId="2802" xr:uid="{633F0C1C-6F91-4651-986D-EE42A5B9CCB9}"/>
    <cellStyle name="Normal 12 2 3 3 2 2 5" xfId="1901" xr:uid="{48F18BE2-5A3E-464B-914D-A9E73AAF49B4}"/>
    <cellStyle name="Normal 12 2 3 3 2 2 6" xfId="3404" xr:uid="{AA214F2F-AD01-4E7C-B6B6-25D4E9739E85}"/>
    <cellStyle name="Normal 12 2 3 3 2 3" xfId="547" xr:uid="{29A01B34-A5DE-4F75-ABE6-D642D405681A}"/>
    <cellStyle name="Normal 12 2 3 3 2 3 2" xfId="1151" xr:uid="{1EE97191-908E-434D-A518-AD4758F3834B}"/>
    <cellStyle name="Normal 12 2 3 3 2 3 2 2" xfId="2953" xr:uid="{D4034317-3C15-4691-AD2F-524CFF9293DB}"/>
    <cellStyle name="Normal 12 2 3 3 2 3 3" xfId="2052" xr:uid="{607D7A1A-21BA-4958-BD40-19436EC6FC51}"/>
    <cellStyle name="Normal 12 2 3 3 2 3 4" xfId="3554" xr:uid="{3A8A1041-D600-4D9A-B00C-96B8966DB1D1}"/>
    <cellStyle name="Normal 12 2 3 3 2 4" xfId="1451" xr:uid="{A865E93E-34E0-4E4A-AA48-5D353AEE7AA3}"/>
    <cellStyle name="Normal 12 2 3 3 2 4 2" xfId="2352" xr:uid="{E97F33C2-9FE4-455A-829A-10BB2848D16F}"/>
    <cellStyle name="Normal 12 2 3 3 2 5" xfId="847" xr:uid="{6F5BC283-7EEF-4835-88B7-B0CB65F3404D}"/>
    <cellStyle name="Normal 12 2 3 3 2 5 2" xfId="2652" xr:uid="{170636AD-58F1-4043-98F0-81CDBB7C821E}"/>
    <cellStyle name="Normal 12 2 3 3 2 6" xfId="1751" xr:uid="{71484A7C-7A75-495A-BFFE-A40898344AB7}"/>
    <cellStyle name="Normal 12 2 3 3 2 7" xfId="3254" xr:uid="{E42D4BEF-5D5B-403A-BA3F-CFFA16218CFF}"/>
    <cellStyle name="Normal 12 2 3 3 3" xfId="325" xr:uid="{054BC6AD-1479-4341-B6CE-07593B0BA8DD}"/>
    <cellStyle name="Normal 12 2 3 3 3 2" xfId="625" xr:uid="{41C9F051-E08A-41E0-AA2D-D58A29ACFA58}"/>
    <cellStyle name="Normal 12 2 3 3 3 2 2" xfId="1229" xr:uid="{4425948B-4E32-4AD4-8F37-D8E86FBF7398}"/>
    <cellStyle name="Normal 12 2 3 3 3 2 2 2" xfId="3031" xr:uid="{A8E158DC-0F0D-4ABD-874C-9444CCB4DE1D}"/>
    <cellStyle name="Normal 12 2 3 3 3 2 3" xfId="2130" xr:uid="{B588CCA1-EB6F-4FA5-BC9D-174CE6D02C38}"/>
    <cellStyle name="Normal 12 2 3 3 3 2 4" xfId="3632" xr:uid="{C67D7B38-A994-4249-921D-631998C438FF}"/>
    <cellStyle name="Normal 12 2 3 3 3 3" xfId="1529" xr:uid="{BF67EA30-334F-4F51-A879-F4FF2498992B}"/>
    <cellStyle name="Normal 12 2 3 3 3 3 2" xfId="2430" xr:uid="{3CEE5133-B6AE-4C19-AEE4-880D38CCD32C}"/>
    <cellStyle name="Normal 12 2 3 3 3 4" xfId="925" xr:uid="{75AA7C8E-065E-4AFF-A498-9CAB553D89E3}"/>
    <cellStyle name="Normal 12 2 3 3 3 4 2" xfId="2730" xr:uid="{51FC0650-CC78-4C97-8E7D-56AAB645F471}"/>
    <cellStyle name="Normal 12 2 3 3 3 5" xfId="1829" xr:uid="{7D36BC30-B533-4A80-8B63-9BF817074707}"/>
    <cellStyle name="Normal 12 2 3 3 3 6" xfId="3332" xr:uid="{15FF68C4-5C1C-4E50-8A84-7D45B885B859}"/>
    <cellStyle name="Normal 12 2 3 3 4" xfId="475" xr:uid="{DEC50222-B174-497B-A0D5-AC0EC3233482}"/>
    <cellStyle name="Normal 12 2 3 3 4 2" xfId="1079" xr:uid="{814D017B-ABCA-4947-966D-F8245B1EC97A}"/>
    <cellStyle name="Normal 12 2 3 3 4 2 2" xfId="2881" xr:uid="{482AD2C1-E7B5-483A-B7E9-9CAE7DFAEC82}"/>
    <cellStyle name="Normal 12 2 3 3 4 3" xfId="1980" xr:uid="{825E66FA-FE8C-4D16-9E40-0F9BDECCB3F5}"/>
    <cellStyle name="Normal 12 2 3 3 4 4" xfId="3482" xr:uid="{C387B8AF-10CB-433B-8BAF-427392E22764}"/>
    <cellStyle name="Normal 12 2 3 3 5" xfId="1379" xr:uid="{774D0728-0537-426A-8CBC-89027F487EE2}"/>
    <cellStyle name="Normal 12 2 3 3 5 2" xfId="2280" xr:uid="{ED5177AD-15F7-4F13-915C-1ED891D37EB1}"/>
    <cellStyle name="Normal 12 2 3 3 6" xfId="775" xr:uid="{137EC7B1-52EE-407C-A452-86915252567C}"/>
    <cellStyle name="Normal 12 2 3 3 6 2" xfId="2580" xr:uid="{583CF903-D5D3-4A87-9D41-BEE372F0ECE5}"/>
    <cellStyle name="Normal 12 2 3 3 7" xfId="1679" xr:uid="{8F2B686E-6FBA-4E96-9F1B-DACD057C0D6F}"/>
    <cellStyle name="Normal 12 2 3 3 8" xfId="3182" xr:uid="{4C6109B4-CA29-400D-93DB-F1CF326E9C58}"/>
    <cellStyle name="Normal 12 2 3 4" xfId="221" xr:uid="{A8FB83A1-01D9-4349-A682-A7AB8FE718C6}"/>
    <cellStyle name="Normal 12 2 3 4 2" xfId="373" xr:uid="{E2849734-3BAF-4308-8DDE-487A18BC8430}"/>
    <cellStyle name="Normal 12 2 3 4 2 2" xfId="673" xr:uid="{21A7F21F-AFD5-412C-BF11-397F3637F69B}"/>
    <cellStyle name="Normal 12 2 3 4 2 2 2" xfId="1277" xr:uid="{5793831F-5734-4224-8BF4-C6814C50201E}"/>
    <cellStyle name="Normal 12 2 3 4 2 2 2 2" xfId="3079" xr:uid="{8AA3D00F-42F5-4DC9-910F-DCB65865AA61}"/>
    <cellStyle name="Normal 12 2 3 4 2 2 3" xfId="2178" xr:uid="{3A32883B-379B-4551-97D8-19723C985A4F}"/>
    <cellStyle name="Normal 12 2 3 4 2 2 4" xfId="3680" xr:uid="{391994F2-3530-4825-88C2-E26EC37B35EF}"/>
    <cellStyle name="Normal 12 2 3 4 2 3" xfId="1577" xr:uid="{0E5980F0-1BE4-467F-BCC6-D5B8B8608F14}"/>
    <cellStyle name="Normal 12 2 3 4 2 3 2" xfId="2478" xr:uid="{33C23E09-F0E9-4AE4-AED5-AA0EFC4422F5}"/>
    <cellStyle name="Normal 12 2 3 4 2 4" xfId="973" xr:uid="{CCBE2B8F-A0E6-430C-90FE-79C4526A7A8F}"/>
    <cellStyle name="Normal 12 2 3 4 2 4 2" xfId="2778" xr:uid="{3B95A015-2423-4679-A978-84583092B28E}"/>
    <cellStyle name="Normal 12 2 3 4 2 5" xfId="1877" xr:uid="{DAE90C26-F922-4C94-82E5-F5FE23362EB2}"/>
    <cellStyle name="Normal 12 2 3 4 2 6" xfId="3380" xr:uid="{8B3F9086-980B-4CB6-AAE5-99E08668F04A}"/>
    <cellStyle name="Normal 12 2 3 4 3" xfId="523" xr:uid="{02A827DE-6024-42C7-BFA8-4B0A416A68FC}"/>
    <cellStyle name="Normal 12 2 3 4 3 2" xfId="1127" xr:uid="{6CD340DC-1333-492B-B398-F98E3D43EAF1}"/>
    <cellStyle name="Normal 12 2 3 4 3 2 2" xfId="2929" xr:uid="{BD89398F-D18C-40CB-BE42-1E5CB37AB7F8}"/>
    <cellStyle name="Normal 12 2 3 4 3 3" xfId="2028" xr:uid="{007C9B6D-1FEC-4D07-A8B4-F3AA79C1A460}"/>
    <cellStyle name="Normal 12 2 3 4 3 4" xfId="3530" xr:uid="{4180BC21-FBFC-419B-9DA6-45553E295A94}"/>
    <cellStyle name="Normal 12 2 3 4 4" xfId="1427" xr:uid="{94B546F5-05A7-438C-B762-BC886EE35DEB}"/>
    <cellStyle name="Normal 12 2 3 4 4 2" xfId="2328" xr:uid="{D800C00D-27AC-449A-AAED-87E370F47429}"/>
    <cellStyle name="Normal 12 2 3 4 5" xfId="823" xr:uid="{7082FCD8-F0A3-4615-879F-B113F452A8EC}"/>
    <cellStyle name="Normal 12 2 3 4 5 2" xfId="2628" xr:uid="{87DE5273-41E6-4401-BDE2-8030828A40A6}"/>
    <cellStyle name="Normal 12 2 3 4 6" xfId="1727" xr:uid="{56301A55-3D41-4E51-BC77-926C2C8A6E4F}"/>
    <cellStyle name="Normal 12 2 3 4 7" xfId="3230" xr:uid="{28291E37-080C-425B-A67C-8BFD10304368}"/>
    <cellStyle name="Normal 12 2 3 5" xfId="301" xr:uid="{2C3218DE-1624-4117-ADD4-3FC7F4C2EAEF}"/>
    <cellStyle name="Normal 12 2 3 5 2" xfId="601" xr:uid="{91EDA3BE-3060-4A5E-B4C8-F76ED5CF50E8}"/>
    <cellStyle name="Normal 12 2 3 5 2 2" xfId="1205" xr:uid="{FCE7CAAA-1B16-40B2-A067-1D33004C1AD6}"/>
    <cellStyle name="Normal 12 2 3 5 2 2 2" xfId="3007" xr:uid="{A04C5CDD-74FF-47F5-8EF7-5D5768ADC588}"/>
    <cellStyle name="Normal 12 2 3 5 2 3" xfId="2106" xr:uid="{725FAF6C-D949-44AD-BB9F-024F5BBD603F}"/>
    <cellStyle name="Normal 12 2 3 5 2 4" xfId="3608" xr:uid="{AB721DB0-A2A5-464D-8C05-061BAA1BD85F}"/>
    <cellStyle name="Normal 12 2 3 5 3" xfId="1505" xr:uid="{E0C70582-39A9-473B-9427-2DF55C222B49}"/>
    <cellStyle name="Normal 12 2 3 5 3 2" xfId="2406" xr:uid="{69830D70-66E0-4944-8723-CC128BF434F9}"/>
    <cellStyle name="Normal 12 2 3 5 4" xfId="901" xr:uid="{6FD7D96B-C4DA-4AAC-984A-E3DF6CDA2833}"/>
    <cellStyle name="Normal 12 2 3 5 4 2" xfId="2706" xr:uid="{17C4B17D-55A9-4F83-A4A1-C3E1A4B6B5A4}"/>
    <cellStyle name="Normal 12 2 3 5 5" xfId="1805" xr:uid="{F8D0CC36-7CB6-4EB6-838D-99E82F870727}"/>
    <cellStyle name="Normal 12 2 3 5 6" xfId="3308" xr:uid="{999C8231-E5D6-4BF7-A597-FA12B4C3831C}"/>
    <cellStyle name="Normal 12 2 3 6" xfId="451" xr:uid="{026259A6-0698-40FD-9A1C-AEB7338E4D6E}"/>
    <cellStyle name="Normal 12 2 3 6 2" xfId="1055" xr:uid="{473F954F-18D4-4248-B5D6-6CCC24AAA6E3}"/>
    <cellStyle name="Normal 12 2 3 6 2 2" xfId="2857" xr:uid="{6D1821E0-F381-4B79-8499-C405693BD386}"/>
    <cellStyle name="Normal 12 2 3 6 3" xfId="1956" xr:uid="{8BCED228-D2DA-42DF-A3E6-3992115F779E}"/>
    <cellStyle name="Normal 12 2 3 6 4" xfId="3458" xr:uid="{238F2BAF-722B-496D-BDE5-C4116473EBE8}"/>
    <cellStyle name="Normal 12 2 3 7" xfId="1355" xr:uid="{9B1C3F4C-9236-48D1-A2BA-2B0ED9A1D004}"/>
    <cellStyle name="Normal 12 2 3 7 2" xfId="2256" xr:uid="{38E3287A-3904-4228-82DA-68C299673071}"/>
    <cellStyle name="Normal 12 2 3 8" xfId="751" xr:uid="{1F233988-3841-43CB-A942-AA94F9BA5DD5}"/>
    <cellStyle name="Normal 12 2 3 8 2" xfId="2556" xr:uid="{03687208-E676-4D4C-9E86-C9CCC94C8212}"/>
    <cellStyle name="Normal 12 2 3 9" xfId="1655" xr:uid="{DB30A3FE-90BB-40C1-B102-A98250221566}"/>
    <cellStyle name="Normal 12 2 4" xfId="184" xr:uid="{DB061951-146D-4CF1-A6EF-6A177D5802CD}"/>
    <cellStyle name="Normal 12 2 4 2" xfId="257" xr:uid="{34099B53-1BB2-422A-AFE3-6042342EB10D}"/>
    <cellStyle name="Normal 12 2 4 2 2" xfId="409" xr:uid="{6BDB7D26-ECC3-4C7A-B869-02AF3C3887A9}"/>
    <cellStyle name="Normal 12 2 4 2 2 2" xfId="709" xr:uid="{76F0E483-25FB-4FEC-9897-81A26E9D1285}"/>
    <cellStyle name="Normal 12 2 4 2 2 2 2" xfId="1313" xr:uid="{EF5D4467-A31E-4431-8283-2E85870CCF4B}"/>
    <cellStyle name="Normal 12 2 4 2 2 2 2 2" xfId="3115" xr:uid="{42273FA1-D1D2-4D16-9401-E0BA987CE6C0}"/>
    <cellStyle name="Normal 12 2 4 2 2 2 3" xfId="2214" xr:uid="{3BCBBCF8-8E00-45AF-9218-2C4AD0178561}"/>
    <cellStyle name="Normal 12 2 4 2 2 2 4" xfId="3716" xr:uid="{1FBE20C3-28E2-471C-9BE7-774A96330E5A}"/>
    <cellStyle name="Normal 12 2 4 2 2 3" xfId="1613" xr:uid="{17EF3046-AD8B-423E-A3DF-EDAAEF9904F3}"/>
    <cellStyle name="Normal 12 2 4 2 2 3 2" xfId="2514" xr:uid="{6E2B96A4-89AF-4A86-8B1F-DA01AC85E3BD}"/>
    <cellStyle name="Normal 12 2 4 2 2 4" xfId="1009" xr:uid="{11E90937-047C-44DC-A4E6-D15AB555A7F1}"/>
    <cellStyle name="Normal 12 2 4 2 2 4 2" xfId="2814" xr:uid="{85E58688-E856-4496-8318-5DA3E437836A}"/>
    <cellStyle name="Normal 12 2 4 2 2 5" xfId="1913" xr:uid="{250F94F7-C8AB-46D2-835D-A6E47D927B62}"/>
    <cellStyle name="Normal 12 2 4 2 2 6" xfId="3416" xr:uid="{7C2782C6-36EB-4582-B6DB-1524D5CA4C6E}"/>
    <cellStyle name="Normal 12 2 4 2 3" xfId="559" xr:uid="{BD7BB50E-25B0-4A72-A4CE-134DAD4EB71B}"/>
    <cellStyle name="Normal 12 2 4 2 3 2" xfId="1163" xr:uid="{981A19B7-64F5-482B-A123-39E78FFED82A}"/>
    <cellStyle name="Normal 12 2 4 2 3 2 2" xfId="2965" xr:uid="{C8C81928-7B0D-412E-BA0E-05F55D6065AE}"/>
    <cellStyle name="Normal 12 2 4 2 3 3" xfId="2064" xr:uid="{B5CD443F-112E-40DF-86EC-B51A81C090AC}"/>
    <cellStyle name="Normal 12 2 4 2 3 4" xfId="3566" xr:uid="{894EBFBA-5557-4EE3-BD69-CB14BE449140}"/>
    <cellStyle name="Normal 12 2 4 2 4" xfId="1463" xr:uid="{76954F99-519A-434B-8C4A-E196F3B550D9}"/>
    <cellStyle name="Normal 12 2 4 2 4 2" xfId="2364" xr:uid="{98E06424-EFF2-4702-9D73-C43EE81677D5}"/>
    <cellStyle name="Normal 12 2 4 2 5" xfId="859" xr:uid="{4119B023-F07F-4627-8050-5971F5B7EF81}"/>
    <cellStyle name="Normal 12 2 4 2 5 2" xfId="2664" xr:uid="{8223940D-D5D0-4EB3-9AAB-7BB371067809}"/>
    <cellStyle name="Normal 12 2 4 2 6" xfId="1763" xr:uid="{F58D72CD-4840-4B86-8B52-90AD3F5C698F}"/>
    <cellStyle name="Normal 12 2 4 2 7" xfId="3266" xr:uid="{C8F83999-64A8-432B-B10F-D107383E83D4}"/>
    <cellStyle name="Normal 12 2 4 3" xfId="337" xr:uid="{D743320F-D3E0-4A05-BDBD-D783F188173B}"/>
    <cellStyle name="Normal 12 2 4 3 2" xfId="637" xr:uid="{D9D46BD3-446A-46FB-97FB-653912F96362}"/>
    <cellStyle name="Normal 12 2 4 3 2 2" xfId="1241" xr:uid="{109F41B8-FB09-4313-AF3A-E4C21C06ADBF}"/>
    <cellStyle name="Normal 12 2 4 3 2 2 2" xfId="3043" xr:uid="{EC2B7B4E-9CD0-496B-AFF7-0F1CF81AEFCB}"/>
    <cellStyle name="Normal 12 2 4 3 2 3" xfId="2142" xr:uid="{C6458045-4408-4376-BB4E-60BE0799DBEC}"/>
    <cellStyle name="Normal 12 2 4 3 2 4" xfId="3644" xr:uid="{4947FB94-5B33-473A-8B1D-08C83BA417EF}"/>
    <cellStyle name="Normal 12 2 4 3 3" xfId="1541" xr:uid="{E9A67318-DBBD-405D-B396-D3B162ADAD36}"/>
    <cellStyle name="Normal 12 2 4 3 3 2" xfId="2442" xr:uid="{2733E1F0-D2B3-4F7F-AB8D-80CA040E8529}"/>
    <cellStyle name="Normal 12 2 4 3 4" xfId="937" xr:uid="{08B8973E-CF63-48CA-B227-75D1F1414310}"/>
    <cellStyle name="Normal 12 2 4 3 4 2" xfId="2742" xr:uid="{40686452-A395-4288-A2E5-97E4E54616E2}"/>
    <cellStyle name="Normal 12 2 4 3 5" xfId="1841" xr:uid="{2A6E5B27-3885-4205-9AB3-6AEF95984205}"/>
    <cellStyle name="Normal 12 2 4 3 6" xfId="3344" xr:uid="{5D65E6A1-42D3-49AA-B2DA-26DE9114BE8B}"/>
    <cellStyle name="Normal 12 2 4 4" xfId="487" xr:uid="{DC646D0B-51FE-4148-889F-5E34387647AD}"/>
    <cellStyle name="Normal 12 2 4 4 2" xfId="1091" xr:uid="{0B764938-7AA6-4851-9978-E1380CB71D56}"/>
    <cellStyle name="Normal 12 2 4 4 2 2" xfId="2893" xr:uid="{9CA16B58-7B00-419B-85E0-1DB31C8A535F}"/>
    <cellStyle name="Normal 12 2 4 4 3" xfId="1992" xr:uid="{6A11B4D2-9A46-486C-8B45-D8CC0EB0984D}"/>
    <cellStyle name="Normal 12 2 4 4 4" xfId="3494" xr:uid="{971C0E1E-A051-4610-BC7D-72037AD99A8F}"/>
    <cellStyle name="Normal 12 2 4 5" xfId="1391" xr:uid="{892C4BA1-BDD0-42C4-B5D7-D9162A14991A}"/>
    <cellStyle name="Normal 12 2 4 5 2" xfId="2292" xr:uid="{7B04CE52-273F-41E7-B82A-8A1A57F10DF2}"/>
    <cellStyle name="Normal 12 2 4 6" xfId="787" xr:uid="{ED62956C-D187-451B-9EAD-EBD869D5495B}"/>
    <cellStyle name="Normal 12 2 4 6 2" xfId="2592" xr:uid="{B4601764-A0C0-4B9D-A60E-E73C09EAEA0D}"/>
    <cellStyle name="Normal 12 2 4 7" xfId="1691" xr:uid="{6D7D1F1B-528B-4620-BC2E-9A68B49E566A}"/>
    <cellStyle name="Normal 12 2 4 8" xfId="3194" xr:uid="{136AB7C9-5E85-4A6F-A6E6-E4D37571D5D3}"/>
    <cellStyle name="Normal 12 2 5" xfId="160" xr:uid="{CB3B5F3E-1614-419F-82D7-19990AD1EE12}"/>
    <cellStyle name="Normal 12 2 5 2" xfId="233" xr:uid="{E66BBB78-6247-4ED7-9DEC-E61F80C79798}"/>
    <cellStyle name="Normal 12 2 5 2 2" xfId="385" xr:uid="{DAB5AC29-6BD9-4107-827A-A2FF5E9D07B3}"/>
    <cellStyle name="Normal 12 2 5 2 2 2" xfId="685" xr:uid="{567A360F-D53B-460E-B55F-84A03D2969FC}"/>
    <cellStyle name="Normal 12 2 5 2 2 2 2" xfId="1289" xr:uid="{9B8D630D-9F27-4F78-B68F-9FBD75A355F5}"/>
    <cellStyle name="Normal 12 2 5 2 2 2 2 2" xfId="3091" xr:uid="{4CEBA711-2CA3-4BB1-8707-77AC10CF7916}"/>
    <cellStyle name="Normal 12 2 5 2 2 2 3" xfId="2190" xr:uid="{9F221FFB-A23A-42B1-9BB9-72C8CCC349E1}"/>
    <cellStyle name="Normal 12 2 5 2 2 2 4" xfId="3692" xr:uid="{80A01052-57AA-4AB5-A80F-1C69C14AC2EB}"/>
    <cellStyle name="Normal 12 2 5 2 2 3" xfId="1589" xr:uid="{1C9DD05C-8843-4A6B-AD06-7C89B02E036A}"/>
    <cellStyle name="Normal 12 2 5 2 2 3 2" xfId="2490" xr:uid="{C06520A4-2FD2-41FC-9271-BD47CF890929}"/>
    <cellStyle name="Normal 12 2 5 2 2 4" xfId="985" xr:uid="{C8464F47-C7F0-45CA-A574-8DA9188D8FC1}"/>
    <cellStyle name="Normal 12 2 5 2 2 4 2" xfId="2790" xr:uid="{96189E43-B624-4269-BFC2-BDDD9998A36F}"/>
    <cellStyle name="Normal 12 2 5 2 2 5" xfId="1889" xr:uid="{B9C7163C-C3D5-4998-A198-489FC297C5A3}"/>
    <cellStyle name="Normal 12 2 5 2 2 6" xfId="3392" xr:uid="{F19E05A6-AA0E-45C9-9544-B15830962753}"/>
    <cellStyle name="Normal 12 2 5 2 3" xfId="535" xr:uid="{62A0CF04-6B57-47D1-9EEA-2DF6604F998F}"/>
    <cellStyle name="Normal 12 2 5 2 3 2" xfId="1139" xr:uid="{81D82E08-AC65-43D9-B59C-EEC073F64F03}"/>
    <cellStyle name="Normal 12 2 5 2 3 2 2" xfId="2941" xr:uid="{01285196-56A8-4645-8B19-885B7D0D7A04}"/>
    <cellStyle name="Normal 12 2 5 2 3 3" xfId="2040" xr:uid="{8CE58AB7-A875-426A-87AE-9AD296A9919F}"/>
    <cellStyle name="Normal 12 2 5 2 3 4" xfId="3542" xr:uid="{6E83503A-7600-4FD7-B8F1-863FBFF0A2E9}"/>
    <cellStyle name="Normal 12 2 5 2 4" xfId="1439" xr:uid="{0453DCFD-B901-4AAC-9B85-9415BF7A4F11}"/>
    <cellStyle name="Normal 12 2 5 2 4 2" xfId="2340" xr:uid="{9019BCE0-5B03-41CB-BD3A-0A60A960CD34}"/>
    <cellStyle name="Normal 12 2 5 2 5" xfId="835" xr:uid="{E259BC71-B35E-435C-8573-813908162B80}"/>
    <cellStyle name="Normal 12 2 5 2 5 2" xfId="2640" xr:uid="{8AC14FD5-6617-4B63-9E1E-1517D156A447}"/>
    <cellStyle name="Normal 12 2 5 2 6" xfId="1739" xr:uid="{382C83A8-F2D3-4265-BA45-F2776FF33166}"/>
    <cellStyle name="Normal 12 2 5 2 7" xfId="3242" xr:uid="{13E5B69F-8823-4A7C-A05C-E3BDD82429F1}"/>
    <cellStyle name="Normal 12 2 5 3" xfId="313" xr:uid="{835B9AB8-EFD7-4E05-81EB-FF94BFBC6CD9}"/>
    <cellStyle name="Normal 12 2 5 3 2" xfId="613" xr:uid="{0AD1FF8B-6444-4F85-AFB3-4646EFD035AC}"/>
    <cellStyle name="Normal 12 2 5 3 2 2" xfId="1217" xr:uid="{84029774-8EC2-4C64-9023-3882EDDC1A0D}"/>
    <cellStyle name="Normal 12 2 5 3 2 2 2" xfId="3019" xr:uid="{B6812F62-CC58-4914-94C7-F4D1466A9B85}"/>
    <cellStyle name="Normal 12 2 5 3 2 3" xfId="2118" xr:uid="{A02D56A0-B19B-41F6-A1DD-A443F1CB05F2}"/>
    <cellStyle name="Normal 12 2 5 3 2 4" xfId="3620" xr:uid="{D5741565-F010-4525-BAF9-2B193DCEE1A8}"/>
    <cellStyle name="Normal 12 2 5 3 3" xfId="1517" xr:uid="{8DCA1D39-0492-495A-A6A2-E66B4AFB8A61}"/>
    <cellStyle name="Normal 12 2 5 3 3 2" xfId="2418" xr:uid="{5BCC69A5-60EC-47BF-B029-A5FE9ADFC64C}"/>
    <cellStyle name="Normal 12 2 5 3 4" xfId="913" xr:uid="{C878C7E2-47B9-44BE-B951-BD01D742AD21}"/>
    <cellStyle name="Normal 12 2 5 3 4 2" xfId="2718" xr:uid="{90FAD0F3-D8FB-4534-B6C3-4A953148B9AE}"/>
    <cellStyle name="Normal 12 2 5 3 5" xfId="1817" xr:uid="{0B6FDB24-5C31-41BB-8A53-DCA94C86252A}"/>
    <cellStyle name="Normal 12 2 5 3 6" xfId="3320" xr:uid="{2CCACE53-1830-4AFB-B67D-3D7C500129D1}"/>
    <cellStyle name="Normal 12 2 5 4" xfId="463" xr:uid="{B627607B-5C3B-4631-9EED-DF8D45331AFE}"/>
    <cellStyle name="Normal 12 2 5 4 2" xfId="1067" xr:uid="{679A4F69-6CDD-4F65-A674-3E157CAA230A}"/>
    <cellStyle name="Normal 12 2 5 4 2 2" xfId="2869" xr:uid="{B32930BD-FAFE-426D-ACBE-650EF8CF7E1A}"/>
    <cellStyle name="Normal 12 2 5 4 3" xfId="1968" xr:uid="{AF64CC1D-C025-443C-9E83-EA6B6D019176}"/>
    <cellStyle name="Normal 12 2 5 4 4" xfId="3470" xr:uid="{85322BF9-385E-431D-AAA2-912D9211CCB4}"/>
    <cellStyle name="Normal 12 2 5 5" xfId="1367" xr:uid="{FCABDFB8-4A5D-4E44-B10D-10D42295114D}"/>
    <cellStyle name="Normal 12 2 5 5 2" xfId="2268" xr:uid="{87234D9C-2AD9-4CEA-B656-4D1FBFC1FCA0}"/>
    <cellStyle name="Normal 12 2 5 6" xfId="763" xr:uid="{6667F424-D083-49C1-9C74-94A86CE89C61}"/>
    <cellStyle name="Normal 12 2 5 6 2" xfId="2568" xr:uid="{F8C4D344-E927-4D7C-9A67-97987DA3E12A}"/>
    <cellStyle name="Normal 12 2 5 7" xfId="1667" xr:uid="{875FA0E4-087D-4488-B26A-7CD5AA34981E}"/>
    <cellStyle name="Normal 12 2 5 8" xfId="3170" xr:uid="{80690A02-020D-4386-8F03-9118A60F135D}"/>
    <cellStyle name="Normal 12 2 6" xfId="209" xr:uid="{8934CDEA-27E7-4C78-9DD2-8BA5643E96F2}"/>
    <cellStyle name="Normal 12 2 6 2" xfId="361" xr:uid="{0D7970D5-E471-4831-AEA1-BB0510AB1393}"/>
    <cellStyle name="Normal 12 2 6 2 2" xfId="661" xr:uid="{F2DA5923-58E9-41DB-9396-70E74AAA5310}"/>
    <cellStyle name="Normal 12 2 6 2 2 2" xfId="1265" xr:uid="{75EA43AF-D090-441C-947D-2A7E20E16B59}"/>
    <cellStyle name="Normal 12 2 6 2 2 2 2" xfId="3067" xr:uid="{B230359E-4C48-482F-87AC-E3AA3226EE78}"/>
    <cellStyle name="Normal 12 2 6 2 2 3" xfId="2166" xr:uid="{224CDFAC-CFB1-4424-AEBE-26AA7DFFADB5}"/>
    <cellStyle name="Normal 12 2 6 2 2 4" xfId="3668" xr:uid="{44CE7050-DCE6-4845-B691-027CB846AB32}"/>
    <cellStyle name="Normal 12 2 6 2 3" xfId="1565" xr:uid="{3A70A33E-DF79-4AA9-83A8-FD6B1F4ACC42}"/>
    <cellStyle name="Normal 12 2 6 2 3 2" xfId="2466" xr:uid="{5683138F-844A-4947-8E14-4AB0D0BF764A}"/>
    <cellStyle name="Normal 12 2 6 2 4" xfId="961" xr:uid="{C24F6D19-2D68-4453-8605-20292192D5C5}"/>
    <cellStyle name="Normal 12 2 6 2 4 2" xfId="2766" xr:uid="{B952DD9F-4EC1-4E90-B7BA-0F26E23A1D4E}"/>
    <cellStyle name="Normal 12 2 6 2 5" xfId="1865" xr:uid="{E539F093-1D6F-4189-B01F-4305AEA64ABB}"/>
    <cellStyle name="Normal 12 2 6 2 6" xfId="3368" xr:uid="{58524F59-BD86-4575-B139-D8373822E375}"/>
    <cellStyle name="Normal 12 2 6 3" xfId="511" xr:uid="{0D3D8139-4A4F-4D07-BB74-AEF6C85376DA}"/>
    <cellStyle name="Normal 12 2 6 3 2" xfId="1115" xr:uid="{F0EC5488-9311-4172-B843-C9916BEEE0A9}"/>
    <cellStyle name="Normal 12 2 6 3 2 2" xfId="2917" xr:uid="{BEE6D220-19E4-4F27-94E8-B6D2966DBD5E}"/>
    <cellStyle name="Normal 12 2 6 3 3" xfId="2016" xr:uid="{CC6C4BDD-14A9-443F-B51E-28DCD7E810DE}"/>
    <cellStyle name="Normal 12 2 6 3 4" xfId="3518" xr:uid="{95BD6295-9B3B-40AA-880B-70187433D7C1}"/>
    <cellStyle name="Normal 12 2 6 4" xfId="1415" xr:uid="{A479FC78-28AE-4630-B89F-6FECBC659E93}"/>
    <cellStyle name="Normal 12 2 6 4 2" xfId="2316" xr:uid="{BB9AF380-5397-4D41-BA75-40487C271FCA}"/>
    <cellStyle name="Normal 12 2 6 5" xfId="811" xr:uid="{9B170BB0-2A38-4CBE-9FEF-8C2F77BAFE0C}"/>
    <cellStyle name="Normal 12 2 6 5 2" xfId="2616" xr:uid="{C181F8A2-6BF7-4651-B9B2-80D812F04D2B}"/>
    <cellStyle name="Normal 12 2 6 6" xfId="1715" xr:uid="{229624F7-F7C9-48BE-8C82-AD2FE8C1E257}"/>
    <cellStyle name="Normal 12 2 6 7" xfId="3218" xr:uid="{696852BD-26DB-49A9-B5AB-3499EBB96A28}"/>
    <cellStyle name="Normal 12 2 7" xfId="288" xr:uid="{704DA362-9B11-4177-97FB-A04513035B45}"/>
    <cellStyle name="Normal 12 2 7 2" xfId="588" xr:uid="{D71A44CD-6499-438F-805F-E2B76733B4DF}"/>
    <cellStyle name="Normal 12 2 7 2 2" xfId="1192" xr:uid="{A01425F6-39FF-48DA-B15B-F139F103664F}"/>
    <cellStyle name="Normal 12 2 7 2 2 2" xfId="2994" xr:uid="{40566D48-2CB7-4631-8C19-E617888EFB6C}"/>
    <cellStyle name="Normal 12 2 7 2 3" xfId="2093" xr:uid="{488D7F8B-793E-4ED0-90F7-7D13A133C99B}"/>
    <cellStyle name="Normal 12 2 7 2 4" xfId="3595" xr:uid="{802CA465-DA54-4A1E-96DB-A83F2EE36D61}"/>
    <cellStyle name="Normal 12 2 7 3" xfId="1492" xr:uid="{1EA0542D-741B-4492-8383-C69D0EF7C00D}"/>
    <cellStyle name="Normal 12 2 7 3 2" xfId="2393" xr:uid="{EACCEAE4-3238-45ED-AF35-7BCD226DFF53}"/>
    <cellStyle name="Normal 12 2 7 4" xfId="888" xr:uid="{D9B9308B-AFF7-4FC5-9312-7B530D20456A}"/>
    <cellStyle name="Normal 12 2 7 4 2" xfId="2693" xr:uid="{703674A5-471B-482D-A28D-A6DFE9A5FD00}"/>
    <cellStyle name="Normal 12 2 7 5" xfId="1792" xr:uid="{ABFBEA7F-5E21-4D0C-AC11-223D820D0587}"/>
    <cellStyle name="Normal 12 2 7 6" xfId="3295" xr:uid="{AA332184-4496-45BF-9446-EDF80D4CBC8C}"/>
    <cellStyle name="Normal 12 2 8" xfId="438" xr:uid="{1445375A-E486-4810-93AF-5D2BA31F2E13}"/>
    <cellStyle name="Normal 12 2 8 2" xfId="1038" xr:uid="{8E352A3F-C068-4C43-971C-6CDFE89E46A0}"/>
    <cellStyle name="Normal 12 2 8 2 2" xfId="2843" xr:uid="{10C20F59-2EDB-4708-94DB-D568DC3D72EF}"/>
    <cellStyle name="Normal 12 2 8 3" xfId="1942" xr:uid="{8BB23009-A297-48F0-927F-501783715CB5}"/>
    <cellStyle name="Normal 12 2 8 4" xfId="3445" xr:uid="{F87631E9-3598-4EC0-B911-F9D40068F1A5}"/>
    <cellStyle name="Normal 12 2 9" xfId="1342" xr:uid="{A0643FAE-4C6A-4AA6-899C-1F0DFFA1A56B}"/>
    <cellStyle name="Normal 12 2 9 2" xfId="2243" xr:uid="{5659853F-465B-4A88-A4D4-F333E5C7026F}"/>
    <cellStyle name="Normal 12 3" xfId="118" xr:uid="{D49888EF-F05E-4603-A74B-7C60A43B1901}"/>
    <cellStyle name="Normal 12 3 10" xfId="1648" xr:uid="{2B58A4EC-54AF-4568-A1FF-C88C9392C671}"/>
    <cellStyle name="Normal 12 3 11" xfId="3151" xr:uid="{153583D2-A896-496C-AC8E-87E64AD09508}"/>
    <cellStyle name="Normal 12 3 2" xfId="153" xr:uid="{2E50F266-B489-446C-AC1E-89EBE97E2423}"/>
    <cellStyle name="Normal 12 3 2 10" xfId="3163" xr:uid="{32415C37-B5AA-472C-A27E-6EC3B8866534}"/>
    <cellStyle name="Normal 12 3 2 2" xfId="201" xr:uid="{CDD5F512-B02C-4E6F-9BE1-4663A5E0C7DA}"/>
    <cellStyle name="Normal 12 3 2 2 2" xfId="274" xr:uid="{22A859E3-A6EA-4653-9FB7-BC6819B7DA03}"/>
    <cellStyle name="Normal 12 3 2 2 2 2" xfId="426" xr:uid="{6D45DF1C-765D-4CC8-BF6F-5ECF6F516407}"/>
    <cellStyle name="Normal 12 3 2 2 2 2 2" xfId="726" xr:uid="{59128076-7D18-4B47-8995-525EE757EFDA}"/>
    <cellStyle name="Normal 12 3 2 2 2 2 2 2" xfId="1330" xr:uid="{CA4CA62E-A6CF-4475-96B5-2882AA1C2F5A}"/>
    <cellStyle name="Normal 12 3 2 2 2 2 2 2 2" xfId="3132" xr:uid="{FC4836D6-FC51-4FD9-B6E4-E48D04D084C3}"/>
    <cellStyle name="Normal 12 3 2 2 2 2 2 3" xfId="2231" xr:uid="{40B134C2-7B9D-40C2-93E6-F78384F801B6}"/>
    <cellStyle name="Normal 12 3 2 2 2 2 2 4" xfId="3733" xr:uid="{89FFA7F0-5F89-47F8-AE8C-16AC8E28DF7C}"/>
    <cellStyle name="Normal 12 3 2 2 2 2 3" xfId="1630" xr:uid="{FAFDC7B1-78C6-459A-9F5B-3864801F462D}"/>
    <cellStyle name="Normal 12 3 2 2 2 2 3 2" xfId="2531" xr:uid="{95BE0205-BC46-45FD-95D9-59A056EB495B}"/>
    <cellStyle name="Normal 12 3 2 2 2 2 4" xfId="1026" xr:uid="{91418CAD-5798-4B57-B1F7-ABEBB8EA66F4}"/>
    <cellStyle name="Normal 12 3 2 2 2 2 4 2" xfId="2831" xr:uid="{D9636BFD-40A5-4583-A094-5CD9B5D3B35F}"/>
    <cellStyle name="Normal 12 3 2 2 2 2 5" xfId="1930" xr:uid="{09CBCCCB-4BEA-403C-B675-383D7330BE66}"/>
    <cellStyle name="Normal 12 3 2 2 2 2 6" xfId="3433" xr:uid="{3E9DF1B4-5FAD-4E8C-8622-DC367137724A}"/>
    <cellStyle name="Normal 12 3 2 2 2 3" xfId="576" xr:uid="{25DE1944-0587-4FE5-BE91-FEE15DC1B1A8}"/>
    <cellStyle name="Normal 12 3 2 2 2 3 2" xfId="1180" xr:uid="{8325776F-AADE-428D-A417-9A8BA1F3E401}"/>
    <cellStyle name="Normal 12 3 2 2 2 3 2 2" xfId="2982" xr:uid="{68466D62-F88D-4484-ACE1-44534D7F4F62}"/>
    <cellStyle name="Normal 12 3 2 2 2 3 3" xfId="2081" xr:uid="{F2B0FCEC-1485-4A5E-B10C-CC3CA2B6E208}"/>
    <cellStyle name="Normal 12 3 2 2 2 3 4" xfId="3583" xr:uid="{254B2086-DC25-45D5-ADFC-C3B6FB3A61A1}"/>
    <cellStyle name="Normal 12 3 2 2 2 4" xfId="1480" xr:uid="{C756CF8A-5848-4E2B-A01A-0290C227236D}"/>
    <cellStyle name="Normal 12 3 2 2 2 4 2" xfId="2381" xr:uid="{D0355100-59F6-425D-85E2-904924915FA2}"/>
    <cellStyle name="Normal 12 3 2 2 2 5" xfId="876" xr:uid="{6C03CD10-6E43-488A-8E21-596E1FD643B0}"/>
    <cellStyle name="Normal 12 3 2 2 2 5 2" xfId="2681" xr:uid="{9CAB01C5-2CA5-4974-8F74-ACF6703228EC}"/>
    <cellStyle name="Normal 12 3 2 2 2 6" xfId="1780" xr:uid="{09F3355D-CBB7-417E-BDBA-41DBE12AE39C}"/>
    <cellStyle name="Normal 12 3 2 2 2 7" xfId="3283" xr:uid="{95D03821-DCB2-44D5-A052-0D39FF06D8FC}"/>
    <cellStyle name="Normal 12 3 2 2 3" xfId="354" xr:uid="{1309D5B9-C504-4371-A477-710834DAB172}"/>
    <cellStyle name="Normal 12 3 2 2 3 2" xfId="654" xr:uid="{AF5E174A-A0A1-414A-9878-2C7BCCA0EA63}"/>
    <cellStyle name="Normal 12 3 2 2 3 2 2" xfId="1258" xr:uid="{AFF45C75-F6FA-443B-ADA1-9EAE42D6D56A}"/>
    <cellStyle name="Normal 12 3 2 2 3 2 2 2" xfId="3060" xr:uid="{49189FC9-BC10-4CFF-9C84-2C8BF6EBD441}"/>
    <cellStyle name="Normal 12 3 2 2 3 2 3" xfId="2159" xr:uid="{70A6A605-37F9-4D9B-80B1-AE3C5C54CC43}"/>
    <cellStyle name="Normal 12 3 2 2 3 2 4" xfId="3661" xr:uid="{F5D9E9EB-2BC4-4AAB-8604-65A56DC79C0C}"/>
    <cellStyle name="Normal 12 3 2 2 3 3" xfId="1558" xr:uid="{83D15DF1-745C-4E17-82B2-C58F2B520E24}"/>
    <cellStyle name="Normal 12 3 2 2 3 3 2" xfId="2459" xr:uid="{FA015969-5E83-4DAF-B296-B87EC43F594F}"/>
    <cellStyle name="Normal 12 3 2 2 3 4" xfId="954" xr:uid="{0C69A1DA-A2EE-4B14-832A-AE7AD6EFF5FE}"/>
    <cellStyle name="Normal 12 3 2 2 3 4 2" xfId="2759" xr:uid="{F68615FF-8A32-43EF-8753-F94F2C89B998}"/>
    <cellStyle name="Normal 12 3 2 2 3 5" xfId="1858" xr:uid="{84437C97-1190-4CED-8CA7-238AD5413587}"/>
    <cellStyle name="Normal 12 3 2 2 3 6" xfId="3361" xr:uid="{C26F8816-B140-40BB-82AF-3B48A42F0C3F}"/>
    <cellStyle name="Normal 12 3 2 2 4" xfId="504" xr:uid="{E7F96CE3-50A2-43AC-B808-955430808661}"/>
    <cellStyle name="Normal 12 3 2 2 4 2" xfId="1108" xr:uid="{15BBB1A6-B4EE-49B1-8562-08D2CC19D3BA}"/>
    <cellStyle name="Normal 12 3 2 2 4 2 2" xfId="2910" xr:uid="{EEAE3351-F9C5-49F1-A938-D44F984C7FC8}"/>
    <cellStyle name="Normal 12 3 2 2 4 3" xfId="2009" xr:uid="{D63511AA-5619-4E38-9268-458E2CB21D10}"/>
    <cellStyle name="Normal 12 3 2 2 4 4" xfId="3511" xr:uid="{BBB0F4CB-16AF-4BCA-9B91-503FB56BA2C4}"/>
    <cellStyle name="Normal 12 3 2 2 5" xfId="1408" xr:uid="{FEE864AF-3A32-4E38-BBF9-A34DE438B57D}"/>
    <cellStyle name="Normal 12 3 2 2 5 2" xfId="2309" xr:uid="{44AC15B7-5CA4-4B85-BA8E-102FC4EB5E73}"/>
    <cellStyle name="Normal 12 3 2 2 6" xfId="804" xr:uid="{63FE4A13-D074-437F-8E29-56B24975BCD0}"/>
    <cellStyle name="Normal 12 3 2 2 6 2" xfId="2609" xr:uid="{92FFCEC0-E12F-4173-B668-AB549C2EF955}"/>
    <cellStyle name="Normal 12 3 2 2 7" xfId="1708" xr:uid="{E3DB34AE-5A80-4466-8089-892A02534B5B}"/>
    <cellStyle name="Normal 12 3 2 2 8" xfId="3211" xr:uid="{384D79C4-41B3-4854-AB8B-6D40FD604F07}"/>
    <cellStyle name="Normal 12 3 2 3" xfId="177" xr:uid="{03CB8A01-9C92-4792-8507-0B9303BF1B82}"/>
    <cellStyle name="Normal 12 3 2 3 2" xfId="250" xr:uid="{1ADFE9CB-5C1F-4322-A79A-983BCA2577DF}"/>
    <cellStyle name="Normal 12 3 2 3 2 2" xfId="402" xr:uid="{0833A75C-B2B5-4A0F-9A3A-3566CBF14E5D}"/>
    <cellStyle name="Normal 12 3 2 3 2 2 2" xfId="702" xr:uid="{C6603CB8-247D-46BE-B750-2A75DA4DB7A5}"/>
    <cellStyle name="Normal 12 3 2 3 2 2 2 2" xfId="1306" xr:uid="{2B739374-8E46-4CD0-9198-6160CC2A81BE}"/>
    <cellStyle name="Normal 12 3 2 3 2 2 2 2 2" xfId="3108" xr:uid="{E210E356-D2D1-4867-8819-ED6E6E60FEEB}"/>
    <cellStyle name="Normal 12 3 2 3 2 2 2 3" xfId="2207" xr:uid="{0E27BC69-1DAB-4807-98C8-410CDE8E8A68}"/>
    <cellStyle name="Normal 12 3 2 3 2 2 2 4" xfId="3709" xr:uid="{7F1F1D8E-5E50-4870-B26F-A92F6665C09F}"/>
    <cellStyle name="Normal 12 3 2 3 2 2 3" xfId="1606" xr:uid="{4D794B98-78C5-42E8-A3A0-FE05869FB71B}"/>
    <cellStyle name="Normal 12 3 2 3 2 2 3 2" xfId="2507" xr:uid="{70606FFE-52F6-494D-8970-A8FB8C4AB675}"/>
    <cellStyle name="Normal 12 3 2 3 2 2 4" xfId="1002" xr:uid="{A802ED66-3A51-4A36-A18C-BAAD3FA26AAE}"/>
    <cellStyle name="Normal 12 3 2 3 2 2 4 2" xfId="2807" xr:uid="{D62E5EC1-9B93-4C59-8AC8-8EB99426C577}"/>
    <cellStyle name="Normal 12 3 2 3 2 2 5" xfId="1906" xr:uid="{B65AC8C2-8DC6-4E7E-80E3-980EB2CC662A}"/>
    <cellStyle name="Normal 12 3 2 3 2 2 6" xfId="3409" xr:uid="{4D6BC7EA-A0A7-4EA3-9707-C3B3A4B7A124}"/>
    <cellStyle name="Normal 12 3 2 3 2 3" xfId="552" xr:uid="{7D48C77B-5990-4906-9639-78298CFAF122}"/>
    <cellStyle name="Normal 12 3 2 3 2 3 2" xfId="1156" xr:uid="{8FA83D8D-1A5F-492C-9E99-2EA863902AF6}"/>
    <cellStyle name="Normal 12 3 2 3 2 3 2 2" xfId="2958" xr:uid="{EA4BB519-88D6-409F-91FB-B959CC219F54}"/>
    <cellStyle name="Normal 12 3 2 3 2 3 3" xfId="2057" xr:uid="{06DD41D7-915B-4625-BB64-3C2EB7577E86}"/>
    <cellStyle name="Normal 12 3 2 3 2 3 4" xfId="3559" xr:uid="{50D446E6-0569-4C7D-9334-4013C8B2E405}"/>
    <cellStyle name="Normal 12 3 2 3 2 4" xfId="1456" xr:uid="{12101711-A1E0-4345-822C-0578548E6823}"/>
    <cellStyle name="Normal 12 3 2 3 2 4 2" xfId="2357" xr:uid="{D318EF48-3796-47FC-BCB3-AD46CBE5A0D4}"/>
    <cellStyle name="Normal 12 3 2 3 2 5" xfId="852" xr:uid="{1E74ECCF-7314-4B11-A800-DADEB13A41AC}"/>
    <cellStyle name="Normal 12 3 2 3 2 5 2" xfId="2657" xr:uid="{C74C710C-6539-4451-BEF1-CEF09A127921}"/>
    <cellStyle name="Normal 12 3 2 3 2 6" xfId="1756" xr:uid="{5E167305-D568-416C-8F87-7D53CDF8A50B}"/>
    <cellStyle name="Normal 12 3 2 3 2 7" xfId="3259" xr:uid="{78F2F378-D15B-4902-9882-09826A3BA1E0}"/>
    <cellStyle name="Normal 12 3 2 3 3" xfId="330" xr:uid="{66C9B614-CD85-4171-AF9A-4214BADBFCF3}"/>
    <cellStyle name="Normal 12 3 2 3 3 2" xfId="630" xr:uid="{C01CC4C7-857E-495C-B611-48788F5CE84F}"/>
    <cellStyle name="Normal 12 3 2 3 3 2 2" xfId="1234" xr:uid="{5E8EF9EC-0587-4143-A985-4B9F8F20A4D3}"/>
    <cellStyle name="Normal 12 3 2 3 3 2 2 2" xfId="3036" xr:uid="{78C50969-4827-442A-A263-339E7184E4FC}"/>
    <cellStyle name="Normal 12 3 2 3 3 2 3" xfId="2135" xr:uid="{B45AB67E-71C3-4487-8343-0BCD573F492B}"/>
    <cellStyle name="Normal 12 3 2 3 3 2 4" xfId="3637" xr:uid="{E3D057C5-17F1-48CB-8725-74733FB877B3}"/>
    <cellStyle name="Normal 12 3 2 3 3 3" xfId="1534" xr:uid="{55AC8D9A-62EB-4DF7-B784-75D7A53A4945}"/>
    <cellStyle name="Normal 12 3 2 3 3 3 2" xfId="2435" xr:uid="{F51854C8-4F0F-416B-AB35-99A093C0B2A3}"/>
    <cellStyle name="Normal 12 3 2 3 3 4" xfId="930" xr:uid="{2217C484-11E8-4756-A69D-2A871E63A32C}"/>
    <cellStyle name="Normal 12 3 2 3 3 4 2" xfId="2735" xr:uid="{D764AB19-8A8A-44C0-8890-CC104942AF54}"/>
    <cellStyle name="Normal 12 3 2 3 3 5" xfId="1834" xr:uid="{A5C31E34-E24E-4357-91F4-7B31ED2E2953}"/>
    <cellStyle name="Normal 12 3 2 3 3 6" xfId="3337" xr:uid="{6036AF15-73A5-4D73-B0F8-80BAB80823C4}"/>
    <cellStyle name="Normal 12 3 2 3 4" xfId="480" xr:uid="{0FFD1CFE-F516-43E1-B262-79D6DADC5C67}"/>
    <cellStyle name="Normal 12 3 2 3 4 2" xfId="1084" xr:uid="{259CA7E5-9519-461F-A1CD-04CFE85E69E7}"/>
    <cellStyle name="Normal 12 3 2 3 4 2 2" xfId="2886" xr:uid="{0A8610BC-494F-4037-9099-6A9F515B8D58}"/>
    <cellStyle name="Normal 12 3 2 3 4 3" xfId="1985" xr:uid="{28185C48-E036-4F40-9DD2-CAC5015F28D9}"/>
    <cellStyle name="Normal 12 3 2 3 4 4" xfId="3487" xr:uid="{7DED9D08-7517-40C8-8ED7-BB98C3AFD410}"/>
    <cellStyle name="Normal 12 3 2 3 5" xfId="1384" xr:uid="{5662664C-2567-4571-99B4-792FF752C421}"/>
    <cellStyle name="Normal 12 3 2 3 5 2" xfId="2285" xr:uid="{AA561245-DB1E-4F78-BE3E-4AA5B9FE6971}"/>
    <cellStyle name="Normal 12 3 2 3 6" xfId="780" xr:uid="{74CAB019-2CEE-491A-BD31-6F02795E3190}"/>
    <cellStyle name="Normal 12 3 2 3 6 2" xfId="2585" xr:uid="{3F80C90A-AFAE-4B72-B8C1-8C843F0780F6}"/>
    <cellStyle name="Normal 12 3 2 3 7" xfId="1684" xr:uid="{7F199CB8-6DFA-4BA5-AFA5-AC01F244A843}"/>
    <cellStyle name="Normal 12 3 2 3 8" xfId="3187" xr:uid="{64F42AA3-8D69-4D15-8CA4-48D9AFC014EF}"/>
    <cellStyle name="Normal 12 3 2 4" xfId="226" xr:uid="{A7DC38E5-A400-4860-9BC5-54171743F9DF}"/>
    <cellStyle name="Normal 12 3 2 4 2" xfId="378" xr:uid="{B7D8EC8C-D27B-450C-92B0-C09A02BF6FAC}"/>
    <cellStyle name="Normal 12 3 2 4 2 2" xfId="678" xr:uid="{DD8A8081-C576-4824-B327-9455F6BB62E7}"/>
    <cellStyle name="Normal 12 3 2 4 2 2 2" xfId="1282" xr:uid="{FAA0316B-DDB7-48CC-853B-E1DA8CA5A968}"/>
    <cellStyle name="Normal 12 3 2 4 2 2 2 2" xfId="3084" xr:uid="{9031476D-B7A7-401F-A6C9-75F6BCD2CCFC}"/>
    <cellStyle name="Normal 12 3 2 4 2 2 3" xfId="2183" xr:uid="{457F27AE-6E7A-4157-AB3B-68A2CE025674}"/>
    <cellStyle name="Normal 12 3 2 4 2 2 4" xfId="3685" xr:uid="{16E45F21-228D-44D0-AF09-4387CE321AF6}"/>
    <cellStyle name="Normal 12 3 2 4 2 3" xfId="1582" xr:uid="{FE9CF01B-D40C-4586-9C03-6A5741111364}"/>
    <cellStyle name="Normal 12 3 2 4 2 3 2" xfId="2483" xr:uid="{0C056821-C7AD-401D-B7DF-1043DDFA1CBD}"/>
    <cellStyle name="Normal 12 3 2 4 2 4" xfId="978" xr:uid="{B0AF1D69-2CFE-4626-A36D-DF25784E440F}"/>
    <cellStyle name="Normal 12 3 2 4 2 4 2" xfId="2783" xr:uid="{B2589DB0-E32F-4890-A557-C2EE2F155AE7}"/>
    <cellStyle name="Normal 12 3 2 4 2 5" xfId="1882" xr:uid="{31A70371-E77D-4765-9B2E-103B1D25B957}"/>
    <cellStyle name="Normal 12 3 2 4 2 6" xfId="3385" xr:uid="{547B9D0D-47F4-479E-9FF6-BFE634A9071B}"/>
    <cellStyle name="Normal 12 3 2 4 3" xfId="528" xr:uid="{226E4E6D-3D0E-41EC-ABCE-C6B254BEDC7E}"/>
    <cellStyle name="Normal 12 3 2 4 3 2" xfId="1132" xr:uid="{AEABDEEC-E3FD-45FE-A1D1-1FBC0B94215D}"/>
    <cellStyle name="Normal 12 3 2 4 3 2 2" xfId="2934" xr:uid="{D21E8962-C1DB-4340-89E6-F1B3F870189A}"/>
    <cellStyle name="Normal 12 3 2 4 3 3" xfId="2033" xr:uid="{FDC7571F-9354-4962-A595-27E308CE34EC}"/>
    <cellStyle name="Normal 12 3 2 4 3 4" xfId="3535" xr:uid="{990698C4-EAFD-40E2-8838-466FEF76CC15}"/>
    <cellStyle name="Normal 12 3 2 4 4" xfId="1432" xr:uid="{984EBE97-23B5-4389-95A2-6259CBCC5DDD}"/>
    <cellStyle name="Normal 12 3 2 4 4 2" xfId="2333" xr:uid="{F525978D-D647-438E-9A9D-C9B254B52973}"/>
    <cellStyle name="Normal 12 3 2 4 5" xfId="828" xr:uid="{36AC49D8-ABB0-4939-90A5-BDF377DEEE7A}"/>
    <cellStyle name="Normal 12 3 2 4 5 2" xfId="2633" xr:uid="{21576D61-5943-45C0-938A-FAA2768BA9C3}"/>
    <cellStyle name="Normal 12 3 2 4 6" xfId="1732" xr:uid="{0C29D067-31CD-48A7-AF4F-E542C83168F4}"/>
    <cellStyle name="Normal 12 3 2 4 7" xfId="3235" xr:uid="{33666564-3A2A-4175-B00C-7AFD510E9116}"/>
    <cellStyle name="Normal 12 3 2 5" xfId="306" xr:uid="{15C77321-1C8E-45F2-BB19-249B249A1305}"/>
    <cellStyle name="Normal 12 3 2 5 2" xfId="606" xr:uid="{0A8EC63C-35D8-48B9-A05B-AD044631355D}"/>
    <cellStyle name="Normal 12 3 2 5 2 2" xfId="1210" xr:uid="{08C1D5CE-38EA-4531-83D8-C4C3BE471ABE}"/>
    <cellStyle name="Normal 12 3 2 5 2 2 2" xfId="3012" xr:uid="{D132B722-2E39-483E-8BB6-282D7AB548E5}"/>
    <cellStyle name="Normal 12 3 2 5 2 3" xfId="2111" xr:uid="{207F6A87-7B72-4DF3-9F27-2AC05A0F80F5}"/>
    <cellStyle name="Normal 12 3 2 5 2 4" xfId="3613" xr:uid="{19403071-3D65-4BB2-A109-91BFAEC59354}"/>
    <cellStyle name="Normal 12 3 2 5 3" xfId="1510" xr:uid="{DFC3F97B-9CFF-49F6-B30B-18CD9982463F}"/>
    <cellStyle name="Normal 12 3 2 5 3 2" xfId="2411" xr:uid="{E0536993-41E3-44A3-A542-6D1AD26EF07E}"/>
    <cellStyle name="Normal 12 3 2 5 4" xfId="906" xr:uid="{90429E2A-850D-4B51-A66C-961EA33525FA}"/>
    <cellStyle name="Normal 12 3 2 5 4 2" xfId="2711" xr:uid="{C3267AFA-5CE7-424E-B98B-90A5D4CE9980}"/>
    <cellStyle name="Normal 12 3 2 5 5" xfId="1810" xr:uid="{2EF652EA-C6C7-4556-92E6-026C5673DF8D}"/>
    <cellStyle name="Normal 12 3 2 5 6" xfId="3313" xr:uid="{96DA14F5-B7C4-41B5-B602-7BEFFF6D78D8}"/>
    <cellStyle name="Normal 12 3 2 6" xfId="456" xr:uid="{BC6EE492-DA31-4065-A0A2-3E04AF92E37A}"/>
    <cellStyle name="Normal 12 3 2 6 2" xfId="1060" xr:uid="{2963CC39-49F9-4043-9672-9C2F8DBCE2E3}"/>
    <cellStyle name="Normal 12 3 2 6 2 2" xfId="2862" xr:uid="{9F2DE145-0D6D-4FCA-9BF2-32161D86F937}"/>
    <cellStyle name="Normal 12 3 2 6 3" xfId="1961" xr:uid="{602B7D68-5B47-456D-8AFC-61988CA6E094}"/>
    <cellStyle name="Normal 12 3 2 6 4" xfId="3463" xr:uid="{25BE9938-5E8B-4132-B060-6F9FC4EDB85C}"/>
    <cellStyle name="Normal 12 3 2 7" xfId="1360" xr:uid="{29B6E1A5-F38C-46C4-8E58-91BBE470D954}"/>
    <cellStyle name="Normal 12 3 2 7 2" xfId="2261" xr:uid="{F93C9D87-BCC2-4D18-BEC0-91C9EE8CF9DA}"/>
    <cellStyle name="Normal 12 3 2 8" xfId="756" xr:uid="{950FB4B4-5736-49C3-A74F-687DB3BBF2C1}"/>
    <cellStyle name="Normal 12 3 2 8 2" xfId="2561" xr:uid="{85C89A0D-21BF-475C-BEEB-1C1701E06847}"/>
    <cellStyle name="Normal 12 3 2 9" xfId="1660" xr:uid="{1BF75351-E65A-46AD-9DC6-2EF138010D17}"/>
    <cellStyle name="Normal 12 3 3" xfId="189" xr:uid="{EDCF1176-EF07-488A-973F-FB53ACAF91AC}"/>
    <cellStyle name="Normal 12 3 3 2" xfId="262" xr:uid="{3B594FDE-829F-40BB-A874-EF47E725D4E2}"/>
    <cellStyle name="Normal 12 3 3 2 2" xfId="414" xr:uid="{5B68948B-3993-4894-9879-733708CFAEB6}"/>
    <cellStyle name="Normal 12 3 3 2 2 2" xfId="714" xr:uid="{5938A172-5AEE-4391-BF11-0C4A9A4C6609}"/>
    <cellStyle name="Normal 12 3 3 2 2 2 2" xfId="1318" xr:uid="{31C868DD-E27E-4EBE-9594-5EA908B86B6F}"/>
    <cellStyle name="Normal 12 3 3 2 2 2 2 2" xfId="3120" xr:uid="{36A7ED69-1882-4B07-A47E-38253039897B}"/>
    <cellStyle name="Normal 12 3 3 2 2 2 3" xfId="2219" xr:uid="{50F9736D-7F5A-41FE-B858-257D190DD81D}"/>
    <cellStyle name="Normal 12 3 3 2 2 2 4" xfId="3721" xr:uid="{59D57548-6655-47C8-9345-EC62843BF4F2}"/>
    <cellStyle name="Normal 12 3 3 2 2 3" xfId="1618" xr:uid="{3A71C3E8-A6EE-4BF5-B3A8-CA9B97DF67D2}"/>
    <cellStyle name="Normal 12 3 3 2 2 3 2" xfId="2519" xr:uid="{A6597840-23DE-4871-A002-407137394FAC}"/>
    <cellStyle name="Normal 12 3 3 2 2 4" xfId="1014" xr:uid="{6B0EFD24-88AF-48E2-B59C-7E9BE9031BB6}"/>
    <cellStyle name="Normal 12 3 3 2 2 4 2" xfId="2819" xr:uid="{3498348E-10A4-4714-8FC8-DDAC052FE314}"/>
    <cellStyle name="Normal 12 3 3 2 2 5" xfId="1918" xr:uid="{F195202C-0699-4D83-8690-52C96DFB4309}"/>
    <cellStyle name="Normal 12 3 3 2 2 6" xfId="3421" xr:uid="{3C1BFD3D-FF63-43DC-BB18-3E6183C6F4FD}"/>
    <cellStyle name="Normal 12 3 3 2 3" xfId="564" xr:uid="{83CC5511-0355-490D-BA9F-2FED9DEAB2EE}"/>
    <cellStyle name="Normal 12 3 3 2 3 2" xfId="1168" xr:uid="{4AE5983A-8FB9-4619-8BF9-B5524EBA8D53}"/>
    <cellStyle name="Normal 12 3 3 2 3 2 2" xfId="2970" xr:uid="{DBDF9ADD-4E98-4A65-8F78-EAD1BB5B1ECD}"/>
    <cellStyle name="Normal 12 3 3 2 3 3" xfId="2069" xr:uid="{3D6CF1EA-5141-45DB-A045-18A651EC9863}"/>
    <cellStyle name="Normal 12 3 3 2 3 4" xfId="3571" xr:uid="{BB499701-3B7C-46BB-AF15-C8E9F37520A9}"/>
    <cellStyle name="Normal 12 3 3 2 4" xfId="1468" xr:uid="{0A8B6643-6B9A-4161-ADA4-B9A2E1B7EBC0}"/>
    <cellStyle name="Normal 12 3 3 2 4 2" xfId="2369" xr:uid="{E776D899-1672-4B1D-8A7F-FB6CCE8F599E}"/>
    <cellStyle name="Normal 12 3 3 2 5" xfId="864" xr:uid="{E5716D64-0176-4229-B29E-F5B9EC88F78F}"/>
    <cellStyle name="Normal 12 3 3 2 5 2" xfId="2669" xr:uid="{752BBB69-BF01-44EA-914D-967E863BC94B}"/>
    <cellStyle name="Normal 12 3 3 2 6" xfId="1768" xr:uid="{E6C1872E-8A06-4020-BCC4-81973A1473A0}"/>
    <cellStyle name="Normal 12 3 3 2 7" xfId="3271" xr:uid="{9003B248-9CB8-472C-9276-3E6D37A126DE}"/>
    <cellStyle name="Normal 12 3 3 3" xfId="342" xr:uid="{06A1DF8A-36CB-417B-B355-1F54FA72AF15}"/>
    <cellStyle name="Normal 12 3 3 3 2" xfId="642" xr:uid="{2C7DD1CC-EEF4-4506-BA9C-913B31503DB1}"/>
    <cellStyle name="Normal 12 3 3 3 2 2" xfId="1246" xr:uid="{B5445220-1076-40FA-A3B6-C53B00D629BA}"/>
    <cellStyle name="Normal 12 3 3 3 2 2 2" xfId="3048" xr:uid="{F172E268-A9F6-4467-B302-9F16B9B6FF05}"/>
    <cellStyle name="Normal 12 3 3 3 2 3" xfId="2147" xr:uid="{65B3494A-873D-46F2-959E-C141D146F857}"/>
    <cellStyle name="Normal 12 3 3 3 2 4" xfId="3649" xr:uid="{352F694C-8224-4AE9-AD29-734353360409}"/>
    <cellStyle name="Normal 12 3 3 3 3" xfId="1546" xr:uid="{9CE07534-88C0-4702-93D8-78338AE3C416}"/>
    <cellStyle name="Normal 12 3 3 3 3 2" xfId="2447" xr:uid="{01D3C963-6AAA-4202-8DFB-37EF9742D3B9}"/>
    <cellStyle name="Normal 12 3 3 3 4" xfId="942" xr:uid="{6D41F106-1080-41F1-924F-9712B85F2214}"/>
    <cellStyle name="Normal 12 3 3 3 4 2" xfId="2747" xr:uid="{F7058246-00A6-4E5B-9D11-60A35140FB3A}"/>
    <cellStyle name="Normal 12 3 3 3 5" xfId="1846" xr:uid="{E3F32F22-E92A-4ED7-A48E-389A2D38B281}"/>
    <cellStyle name="Normal 12 3 3 3 6" xfId="3349" xr:uid="{5FA531E7-C4F3-4278-9A43-A4F1CA1AAC6F}"/>
    <cellStyle name="Normal 12 3 3 4" xfId="492" xr:uid="{C5AA30F7-FE36-4F02-85F4-C8D6DE364679}"/>
    <cellStyle name="Normal 12 3 3 4 2" xfId="1096" xr:uid="{455BA3BD-E782-4450-9D97-D24196CD0652}"/>
    <cellStyle name="Normal 12 3 3 4 2 2" xfId="2898" xr:uid="{4D1ED287-AEDB-49D2-96B9-6FE485550991}"/>
    <cellStyle name="Normal 12 3 3 4 3" xfId="1997" xr:uid="{66D34144-1F39-4937-8F11-D2F21CDAB1D5}"/>
    <cellStyle name="Normal 12 3 3 4 4" xfId="3499" xr:uid="{07807E41-D137-4DBD-A86C-280AF2B097A7}"/>
    <cellStyle name="Normal 12 3 3 5" xfId="1396" xr:uid="{15A69EA7-078F-43A4-8EB8-1EC1658554F1}"/>
    <cellStyle name="Normal 12 3 3 5 2" xfId="2297" xr:uid="{9A561BD8-FE9E-483D-81A9-EDBE844DFA9C}"/>
    <cellStyle name="Normal 12 3 3 6" xfId="792" xr:uid="{589F43DA-550F-459A-A3E4-ACBA4EADAF00}"/>
    <cellStyle name="Normal 12 3 3 6 2" xfId="2597" xr:uid="{378A6003-5388-482C-8242-6B3A0E1C8B8B}"/>
    <cellStyle name="Normal 12 3 3 7" xfId="1696" xr:uid="{277DE421-4CF2-48DC-AE7C-1370B7702E77}"/>
    <cellStyle name="Normal 12 3 3 8" xfId="3199" xr:uid="{96FC6A59-579A-4DF0-AEF2-F21FD773A164}"/>
    <cellStyle name="Normal 12 3 4" xfId="165" xr:uid="{AB2BB820-35AA-4920-8385-8C95C0A8956C}"/>
    <cellStyle name="Normal 12 3 4 2" xfId="238" xr:uid="{2CB997D3-A09A-4766-85B2-5549BC1EB444}"/>
    <cellStyle name="Normal 12 3 4 2 2" xfId="390" xr:uid="{F4CF5EF3-CB43-49B0-A2C4-F0533668CE2F}"/>
    <cellStyle name="Normal 12 3 4 2 2 2" xfId="690" xr:uid="{29338EA5-3BD5-49EC-ADE4-D4A1A55E4F6F}"/>
    <cellStyle name="Normal 12 3 4 2 2 2 2" xfId="1294" xr:uid="{F7F44F80-8734-40C9-9605-57B575ADDC6B}"/>
    <cellStyle name="Normal 12 3 4 2 2 2 2 2" xfId="3096" xr:uid="{849468B0-C5ED-4C38-AA1D-48A6B6FD3DB1}"/>
    <cellStyle name="Normal 12 3 4 2 2 2 3" xfId="2195" xr:uid="{190A1E4C-675E-4093-8427-3059A3E4D19A}"/>
    <cellStyle name="Normal 12 3 4 2 2 2 4" xfId="3697" xr:uid="{C9876924-D0A1-44F8-946C-BF2E5E19903F}"/>
    <cellStyle name="Normal 12 3 4 2 2 3" xfId="1594" xr:uid="{10A9F136-5F2D-4195-BE9E-1154569AE6A6}"/>
    <cellStyle name="Normal 12 3 4 2 2 3 2" xfId="2495" xr:uid="{46EE294E-FFD2-434C-88AD-428CE310BFDF}"/>
    <cellStyle name="Normal 12 3 4 2 2 4" xfId="990" xr:uid="{67C5A852-0A2A-430E-9CB4-05F4285905F7}"/>
    <cellStyle name="Normal 12 3 4 2 2 4 2" xfId="2795" xr:uid="{097DDF62-A663-4023-9AF2-0D5E45B625A5}"/>
    <cellStyle name="Normal 12 3 4 2 2 5" xfId="1894" xr:uid="{89FEB523-BB44-4BFB-8232-67BBC4D23DB5}"/>
    <cellStyle name="Normal 12 3 4 2 2 6" xfId="3397" xr:uid="{716262E3-5CB7-40A8-AF96-FB0F979E9CFA}"/>
    <cellStyle name="Normal 12 3 4 2 3" xfId="540" xr:uid="{F88A9CBF-91B4-499D-957E-E7EC7BB9FD9F}"/>
    <cellStyle name="Normal 12 3 4 2 3 2" xfId="1144" xr:uid="{172EAFB7-B2AA-4469-A1AB-D5F0A989F5FF}"/>
    <cellStyle name="Normal 12 3 4 2 3 2 2" xfId="2946" xr:uid="{545799D1-4FF1-4F31-8E8E-932CBE971DA6}"/>
    <cellStyle name="Normal 12 3 4 2 3 3" xfId="2045" xr:uid="{306E0370-FC48-4EC6-81F3-81FE1751806D}"/>
    <cellStyle name="Normal 12 3 4 2 3 4" xfId="3547" xr:uid="{F8322FBB-FEF5-4FB6-B3A1-EFB6DEA6C42D}"/>
    <cellStyle name="Normal 12 3 4 2 4" xfId="1444" xr:uid="{CD0717A8-9864-4151-9D60-36D002F1ECD2}"/>
    <cellStyle name="Normal 12 3 4 2 4 2" xfId="2345" xr:uid="{56E314AA-8BC4-460E-B73B-B5E0F2B97DFF}"/>
    <cellStyle name="Normal 12 3 4 2 5" xfId="840" xr:uid="{A6630718-3D70-4DC5-BB72-6782B4AB8AE8}"/>
    <cellStyle name="Normal 12 3 4 2 5 2" xfId="2645" xr:uid="{3DF74FFE-6E07-4B90-9595-8DA9EA4ED151}"/>
    <cellStyle name="Normal 12 3 4 2 6" xfId="1744" xr:uid="{FEDDE6EE-EF09-4D60-9EC9-823A957DB929}"/>
    <cellStyle name="Normal 12 3 4 2 7" xfId="3247" xr:uid="{6DA44474-EB1B-41CA-B40E-E15327537717}"/>
    <cellStyle name="Normal 12 3 4 3" xfId="318" xr:uid="{5EF716DB-80FB-414E-9C7B-C1861FAF56C1}"/>
    <cellStyle name="Normal 12 3 4 3 2" xfId="618" xr:uid="{E9493CAD-70C1-4F46-B0C3-2C7DFCDE920A}"/>
    <cellStyle name="Normal 12 3 4 3 2 2" xfId="1222" xr:uid="{D107B2A6-4A61-4DB1-BDA9-A46415F0D5A1}"/>
    <cellStyle name="Normal 12 3 4 3 2 2 2" xfId="3024" xr:uid="{9A854A63-463A-4578-800D-12B885830DED}"/>
    <cellStyle name="Normal 12 3 4 3 2 3" xfId="2123" xr:uid="{FDDEE6F3-5A74-456F-A4C9-4067AB94F431}"/>
    <cellStyle name="Normal 12 3 4 3 2 4" xfId="3625" xr:uid="{0C1C4C25-7F70-4E9B-B4BC-00EA5B4FA5B1}"/>
    <cellStyle name="Normal 12 3 4 3 3" xfId="1522" xr:uid="{A3BB1BA8-9C20-4429-8F3B-7C4D6AC85A46}"/>
    <cellStyle name="Normal 12 3 4 3 3 2" xfId="2423" xr:uid="{AB80B37B-7EC2-4B61-A078-ECB567722436}"/>
    <cellStyle name="Normal 12 3 4 3 4" xfId="918" xr:uid="{F321A7F8-3126-4FE9-A2FA-CE0D43C4B29D}"/>
    <cellStyle name="Normal 12 3 4 3 4 2" xfId="2723" xr:uid="{273DE970-2188-4679-8413-710D9358B0C3}"/>
    <cellStyle name="Normal 12 3 4 3 5" xfId="1822" xr:uid="{6A2813FB-CEBD-4147-B244-E5672CC073B9}"/>
    <cellStyle name="Normal 12 3 4 3 6" xfId="3325" xr:uid="{FD4FD8D4-05EA-4F24-9CEF-1CB71AC3F718}"/>
    <cellStyle name="Normal 12 3 4 4" xfId="468" xr:uid="{C29262C7-5434-4C51-84F1-4EC1692AA244}"/>
    <cellStyle name="Normal 12 3 4 4 2" xfId="1072" xr:uid="{35D8E736-D29A-4700-BF7E-C8D874FC3B21}"/>
    <cellStyle name="Normal 12 3 4 4 2 2" xfId="2874" xr:uid="{5A61DE0E-0729-47F3-A7E8-F484E6571D18}"/>
    <cellStyle name="Normal 12 3 4 4 3" xfId="1973" xr:uid="{9986C163-791D-4553-ADE7-16A663C6B2F9}"/>
    <cellStyle name="Normal 12 3 4 4 4" xfId="3475" xr:uid="{050996FF-7B47-4AC0-991E-C21D9F41BEB5}"/>
    <cellStyle name="Normal 12 3 4 5" xfId="1372" xr:uid="{19D0E893-7D19-41FE-BB00-2E5FA829AF87}"/>
    <cellStyle name="Normal 12 3 4 5 2" xfId="2273" xr:uid="{EF5DB58F-7702-40A6-AC46-2FE1CF4E9E77}"/>
    <cellStyle name="Normal 12 3 4 6" xfId="768" xr:uid="{63E23159-EE8B-46B1-8772-36E866AEC3BF}"/>
    <cellStyle name="Normal 12 3 4 6 2" xfId="2573" xr:uid="{AFFF6577-CB44-499A-AFCE-25C21F409A30}"/>
    <cellStyle name="Normal 12 3 4 7" xfId="1672" xr:uid="{6A60D86E-143B-4E0E-A06B-D5C281B0E8A6}"/>
    <cellStyle name="Normal 12 3 4 8" xfId="3175" xr:uid="{C57626CC-D192-4602-AB11-2F23A60DD158}"/>
    <cellStyle name="Normal 12 3 5" xfId="214" xr:uid="{E5B6EF4C-EF83-4B45-B23F-303791535F87}"/>
    <cellStyle name="Normal 12 3 5 2" xfId="366" xr:uid="{04AC2296-9084-482C-A2C2-7DFA9B81EED3}"/>
    <cellStyle name="Normal 12 3 5 2 2" xfId="666" xr:uid="{EFCFC3D9-7331-440A-895A-8210CF1D0932}"/>
    <cellStyle name="Normal 12 3 5 2 2 2" xfId="1270" xr:uid="{006B553C-A9B5-420B-B0EA-7A7F99D61AD5}"/>
    <cellStyle name="Normal 12 3 5 2 2 2 2" xfId="3072" xr:uid="{EA59524B-CD60-4DB9-8ACE-BFC0D7705CA8}"/>
    <cellStyle name="Normal 12 3 5 2 2 3" xfId="2171" xr:uid="{410F26E1-4590-4718-8FA1-305DD05E74FA}"/>
    <cellStyle name="Normal 12 3 5 2 2 4" xfId="3673" xr:uid="{09D8E3C1-FA0C-4E2B-A689-603110FDA231}"/>
    <cellStyle name="Normal 12 3 5 2 3" xfId="1570" xr:uid="{E614658B-E2F2-4015-AFA0-8A2E01F7CFE5}"/>
    <cellStyle name="Normal 12 3 5 2 3 2" xfId="2471" xr:uid="{62583F98-6205-4F27-AF2A-FBD8A0D9CF0B}"/>
    <cellStyle name="Normal 12 3 5 2 4" xfId="966" xr:uid="{E45ACE56-7489-4322-A7A4-CADDD9CC2F12}"/>
    <cellStyle name="Normal 12 3 5 2 4 2" xfId="2771" xr:uid="{B65180A2-E078-46AB-825C-AF219C1C1C9D}"/>
    <cellStyle name="Normal 12 3 5 2 5" xfId="1870" xr:uid="{0EBBF231-8606-4066-97E9-5E9A69FB7BD5}"/>
    <cellStyle name="Normal 12 3 5 2 6" xfId="3373" xr:uid="{0AC641BF-12CB-46FE-95D5-B7D39851E173}"/>
    <cellStyle name="Normal 12 3 5 3" xfId="516" xr:uid="{2FD9AE23-B802-4D36-AD14-82AC96C7CDFF}"/>
    <cellStyle name="Normal 12 3 5 3 2" xfId="1120" xr:uid="{0163824D-DBDF-4E70-9357-0139069AD031}"/>
    <cellStyle name="Normal 12 3 5 3 2 2" xfId="2922" xr:uid="{87CC2B7A-4839-4A41-8B07-E644C0D5EFF8}"/>
    <cellStyle name="Normal 12 3 5 3 3" xfId="2021" xr:uid="{78D8C98C-9F0F-4B9D-8916-1F10881F45F9}"/>
    <cellStyle name="Normal 12 3 5 3 4" xfId="3523" xr:uid="{8DECD013-3E76-4F2F-93EE-6CBC570ADC12}"/>
    <cellStyle name="Normal 12 3 5 4" xfId="1420" xr:uid="{64C5123D-1B25-481B-A2F4-0483C636A080}"/>
    <cellStyle name="Normal 12 3 5 4 2" xfId="2321" xr:uid="{5502D33B-B2CA-45B7-A219-8CF9354FFA64}"/>
    <cellStyle name="Normal 12 3 5 5" xfId="816" xr:uid="{2A7DF90C-C3D8-4535-A956-D6801D080962}"/>
    <cellStyle name="Normal 12 3 5 5 2" xfId="2621" xr:uid="{04A846A1-324D-4856-879E-322B1064DAC7}"/>
    <cellStyle name="Normal 12 3 5 6" xfId="1720" xr:uid="{53E22CE5-1980-4336-97B6-F4396EC0542F}"/>
    <cellStyle name="Normal 12 3 5 7" xfId="3223" xr:uid="{821119CE-0C83-473C-8C87-7DBFD16AD663}"/>
    <cellStyle name="Normal 12 3 6" xfId="294" xr:uid="{4B0C25FC-AAF3-4251-8D2B-F86D42C49627}"/>
    <cellStyle name="Normal 12 3 6 2" xfId="594" xr:uid="{E6AA0934-5888-44DA-8B7E-BDFC9544E678}"/>
    <cellStyle name="Normal 12 3 6 2 2" xfId="1198" xr:uid="{5CD663FB-3CF9-4D0E-BA3F-3628F93D26A0}"/>
    <cellStyle name="Normal 12 3 6 2 2 2" xfId="3000" xr:uid="{0849EB49-C201-49C4-B74E-022E17B3EBF1}"/>
    <cellStyle name="Normal 12 3 6 2 3" xfId="2099" xr:uid="{A8A328DD-194B-4503-96EB-995F6E9769B8}"/>
    <cellStyle name="Normal 12 3 6 2 4" xfId="3601" xr:uid="{BCC6ECA2-54D7-4E44-B29F-A9ECFCB43E0C}"/>
    <cellStyle name="Normal 12 3 6 3" xfId="1498" xr:uid="{AEB2D75A-3DFE-400F-B6F1-6C2FCE7F8474}"/>
    <cellStyle name="Normal 12 3 6 3 2" xfId="2399" xr:uid="{72D60F78-6A57-43D9-BA8A-2E5ADF6184DE}"/>
    <cellStyle name="Normal 12 3 6 4" xfId="894" xr:uid="{71AE2DD5-0161-4740-B77A-AFC915DFAB5F}"/>
    <cellStyle name="Normal 12 3 6 4 2" xfId="2699" xr:uid="{19FF1D5B-FD18-445F-A695-B147E098024D}"/>
    <cellStyle name="Normal 12 3 6 5" xfId="1798" xr:uid="{23B67DBB-246A-4670-BF92-DAD8E3A35240}"/>
    <cellStyle name="Normal 12 3 6 6" xfId="3301" xr:uid="{79C51FA5-0307-4C4F-A168-BC6994C58F2B}"/>
    <cellStyle name="Normal 12 3 7" xfId="444" xr:uid="{F95C07CF-F764-4A91-9077-21C58575D385}"/>
    <cellStyle name="Normal 12 3 7 2" xfId="1047" xr:uid="{124428B9-E906-487D-B280-038E8B91E42B}"/>
    <cellStyle name="Normal 12 3 7 2 2" xfId="2850" xr:uid="{A613190C-40A1-4AE9-A5DE-1FB22D59858E}"/>
    <cellStyle name="Normal 12 3 7 3" xfId="1949" xr:uid="{74FDD2C6-3943-4D84-8D05-F53166B9502C}"/>
    <cellStyle name="Normal 12 3 7 4" xfId="3451" xr:uid="{FDB2678B-CAB9-4177-A8A8-1CAAA1965629}"/>
    <cellStyle name="Normal 12 3 8" xfId="1348" xr:uid="{FCB37DC4-1BBC-4A39-A9AB-7F262AD7A68E}"/>
    <cellStyle name="Normal 12 3 8 2" xfId="2249" xr:uid="{4F80B751-BA76-42BC-9EB6-5F8E5F6DB28A}"/>
    <cellStyle name="Normal 12 3 9" xfId="744" xr:uid="{903F92C9-E935-4D3C-AA4B-D469A19EC732}"/>
    <cellStyle name="Normal 12 3 9 2" xfId="2549" xr:uid="{31B63D91-FDFB-49DE-9BD2-6F05C011B75B}"/>
    <cellStyle name="Normal 12 4" xfId="144" xr:uid="{2092DA46-CC86-4F68-9A0C-054FEB3AFD02}"/>
    <cellStyle name="Normal 12 4 10" xfId="3157" xr:uid="{687DD7B7-EA08-4FCE-AF00-0F1D8DCED6AD}"/>
    <cellStyle name="Normal 12 4 2" xfId="195" xr:uid="{3F9A4078-53D9-450F-891E-5FDDBDD57777}"/>
    <cellStyle name="Normal 12 4 2 2" xfId="268" xr:uid="{4278CE69-7C62-47D3-9D4B-1E7F3F406E82}"/>
    <cellStyle name="Normal 12 4 2 2 2" xfId="420" xr:uid="{CBC055E2-D74D-4744-BAA9-F962CE311F70}"/>
    <cellStyle name="Normal 12 4 2 2 2 2" xfId="720" xr:uid="{45789434-7490-41E1-94FE-B17404FD2EA6}"/>
    <cellStyle name="Normal 12 4 2 2 2 2 2" xfId="1324" xr:uid="{141FBDDD-B371-43C3-8B87-96E00FFB2139}"/>
    <cellStyle name="Normal 12 4 2 2 2 2 2 2" xfId="3126" xr:uid="{C7CA99E4-DE23-49F5-909C-A9D1D4A6C2DC}"/>
    <cellStyle name="Normal 12 4 2 2 2 2 3" xfId="2225" xr:uid="{0391590E-8E1D-4753-A481-BED746B2C7BB}"/>
    <cellStyle name="Normal 12 4 2 2 2 2 4" xfId="3727" xr:uid="{12B4EFFE-B0F6-4A9D-8542-412CE2639706}"/>
    <cellStyle name="Normal 12 4 2 2 2 3" xfId="1624" xr:uid="{C7C9AF4D-CB0F-4992-9AFC-941504FC6BE8}"/>
    <cellStyle name="Normal 12 4 2 2 2 3 2" xfId="2525" xr:uid="{C47362CB-560A-4D2C-95FA-CE55FE96155D}"/>
    <cellStyle name="Normal 12 4 2 2 2 4" xfId="1020" xr:uid="{DA0A5B0D-84F0-4797-B4FD-A62D2B0D3F30}"/>
    <cellStyle name="Normal 12 4 2 2 2 4 2" xfId="2825" xr:uid="{045450F2-0989-4232-A6B7-08BF75B368BD}"/>
    <cellStyle name="Normal 12 4 2 2 2 5" xfId="1924" xr:uid="{0970DFA2-A3BE-4B9F-ACF6-D2FCECF9AE5B}"/>
    <cellStyle name="Normal 12 4 2 2 2 6" xfId="3427" xr:uid="{D18AF1C2-F1AE-4684-A92A-1503369D4C36}"/>
    <cellStyle name="Normal 12 4 2 2 3" xfId="570" xr:uid="{D65D438E-4EA3-4466-A543-01CF984666E4}"/>
    <cellStyle name="Normal 12 4 2 2 3 2" xfId="1174" xr:uid="{8FAFC06E-1634-4179-9DEB-30A342008081}"/>
    <cellStyle name="Normal 12 4 2 2 3 2 2" xfId="2976" xr:uid="{A62366CA-D994-4EF5-9561-4C90AAF96228}"/>
    <cellStyle name="Normal 12 4 2 2 3 3" xfId="2075" xr:uid="{8A91E6F0-A3FE-42AE-878B-B9C39AC550E5}"/>
    <cellStyle name="Normal 12 4 2 2 3 4" xfId="3577" xr:uid="{D5B0A3DA-8F10-4756-95B4-3A85C217CEAC}"/>
    <cellStyle name="Normal 12 4 2 2 4" xfId="1474" xr:uid="{A6CC1AD9-29A8-4E01-9A8F-FF5579CCCBC4}"/>
    <cellStyle name="Normal 12 4 2 2 4 2" xfId="2375" xr:uid="{F2EDD759-B157-4CDE-BBD5-AC4DD22B7B3F}"/>
    <cellStyle name="Normal 12 4 2 2 5" xfId="870" xr:uid="{B97DBDF8-4FEC-41F1-89A4-E9D5C75526A6}"/>
    <cellStyle name="Normal 12 4 2 2 5 2" xfId="2675" xr:uid="{B6364227-AE86-4337-B084-9D4343E4C876}"/>
    <cellStyle name="Normal 12 4 2 2 6" xfId="1774" xr:uid="{FDD3A0CC-B630-4C26-9FF0-1D2D00B46AF3}"/>
    <cellStyle name="Normal 12 4 2 2 7" xfId="3277" xr:uid="{5D514ABD-5CDC-4D1D-BEAA-C41175C3634D}"/>
    <cellStyle name="Normal 12 4 2 3" xfId="348" xr:uid="{C07C7E51-D616-47CD-8D05-2597FF0F60BD}"/>
    <cellStyle name="Normal 12 4 2 3 2" xfId="648" xr:uid="{D1E25C64-DAF1-49FB-A70A-17034C595A44}"/>
    <cellStyle name="Normal 12 4 2 3 2 2" xfId="1252" xr:uid="{6A2CF913-722A-4758-9E32-C5D1FD1731DB}"/>
    <cellStyle name="Normal 12 4 2 3 2 2 2" xfId="3054" xr:uid="{AB5EBA9C-7361-4356-A180-B04ACCC70CAD}"/>
    <cellStyle name="Normal 12 4 2 3 2 3" xfId="2153" xr:uid="{FC1B566B-0A2F-4926-B555-6B181DCF7145}"/>
    <cellStyle name="Normal 12 4 2 3 2 4" xfId="3655" xr:uid="{D909D43F-71B7-4C86-8E72-A5B9AF46557E}"/>
    <cellStyle name="Normal 12 4 2 3 3" xfId="1552" xr:uid="{A406332A-B046-4BCE-B5EE-7A4EF02783B4}"/>
    <cellStyle name="Normal 12 4 2 3 3 2" xfId="2453" xr:uid="{21ED7B4D-42BA-40B5-972F-14DB9E1A7087}"/>
    <cellStyle name="Normal 12 4 2 3 4" xfId="948" xr:uid="{DEB9204E-56ED-4EB0-B135-675735B3EFE3}"/>
    <cellStyle name="Normal 12 4 2 3 4 2" xfId="2753" xr:uid="{F0C71D1D-D69D-4DBC-9A52-D307B974A819}"/>
    <cellStyle name="Normal 12 4 2 3 5" xfId="1852" xr:uid="{7998FFDF-9FF1-46C0-843D-562B902ACDA2}"/>
    <cellStyle name="Normal 12 4 2 3 6" xfId="3355" xr:uid="{6925D4F0-A98C-40AC-BC08-77D8EDE7FFB1}"/>
    <cellStyle name="Normal 12 4 2 4" xfId="498" xr:uid="{A5890C65-F3CB-4068-9061-C404C2BAFFB6}"/>
    <cellStyle name="Normal 12 4 2 4 2" xfId="1102" xr:uid="{551526E6-E7C2-4432-AFC1-2218CE57BFB6}"/>
    <cellStyle name="Normal 12 4 2 4 2 2" xfId="2904" xr:uid="{9F9395FB-3B16-481F-BA76-7F1FB755DACE}"/>
    <cellStyle name="Normal 12 4 2 4 3" xfId="2003" xr:uid="{CC888DBB-AC73-4E92-B9F0-DD0C5927836F}"/>
    <cellStyle name="Normal 12 4 2 4 4" xfId="3505" xr:uid="{C616FE22-9D55-43EF-8BFB-6B30BBFC9127}"/>
    <cellStyle name="Normal 12 4 2 5" xfId="1402" xr:uid="{AEF6AA72-56F4-45A4-875B-DADFA2FB7E08}"/>
    <cellStyle name="Normal 12 4 2 5 2" xfId="2303" xr:uid="{E31DBA9C-69F1-4E12-8694-81ED1DD86C78}"/>
    <cellStyle name="Normal 12 4 2 6" xfId="798" xr:uid="{6D7DC5F5-6D03-4D3B-95AC-5469E10BA417}"/>
    <cellStyle name="Normal 12 4 2 6 2" xfId="2603" xr:uid="{C67B87AE-56FE-4903-A296-60C2C2FFE0A2}"/>
    <cellStyle name="Normal 12 4 2 7" xfId="1702" xr:uid="{B5B547C4-8011-464D-ABE6-5A5F1B463224}"/>
    <cellStyle name="Normal 12 4 2 8" xfId="3205" xr:uid="{CB31E6D8-6AB4-47C4-83CC-6F7477573EE8}"/>
    <cellStyle name="Normal 12 4 3" xfId="171" xr:uid="{374AB192-54FC-480E-902C-0B59F8746AC2}"/>
    <cellStyle name="Normal 12 4 3 2" xfId="244" xr:uid="{DB395096-00B6-481D-A5ED-473D488AF569}"/>
    <cellStyle name="Normal 12 4 3 2 2" xfId="396" xr:uid="{01420D0C-BCD9-4ABD-8289-62BE727DAF25}"/>
    <cellStyle name="Normal 12 4 3 2 2 2" xfId="696" xr:uid="{5A6123E3-3491-42E4-A67C-845B20604C49}"/>
    <cellStyle name="Normal 12 4 3 2 2 2 2" xfId="1300" xr:uid="{5EF019B1-6F37-4E02-AC87-4CED298B05FF}"/>
    <cellStyle name="Normal 12 4 3 2 2 2 2 2" xfId="3102" xr:uid="{65C8F4B2-0F8F-44A5-92E1-360D40D4B303}"/>
    <cellStyle name="Normal 12 4 3 2 2 2 3" xfId="2201" xr:uid="{8C2E7C61-2BE9-4CAE-ACC3-ACFCEE1D2611}"/>
    <cellStyle name="Normal 12 4 3 2 2 2 4" xfId="3703" xr:uid="{BDAAA17D-C05C-4DCD-8FBB-45FD9B88964E}"/>
    <cellStyle name="Normal 12 4 3 2 2 3" xfId="1600" xr:uid="{8C6AADD1-7E58-4661-AF07-5C72761B0B27}"/>
    <cellStyle name="Normal 12 4 3 2 2 3 2" xfId="2501" xr:uid="{540E23C6-F408-4AA2-95F7-3BF7271ECC9B}"/>
    <cellStyle name="Normal 12 4 3 2 2 4" xfId="996" xr:uid="{DCA4B264-3D29-43C4-B146-623DB272ED06}"/>
    <cellStyle name="Normal 12 4 3 2 2 4 2" xfId="2801" xr:uid="{CF4E97D5-52BA-4CB8-A365-770C95284220}"/>
    <cellStyle name="Normal 12 4 3 2 2 5" xfId="1900" xr:uid="{00945D68-38C9-42A0-AF60-ABCBD4B892F3}"/>
    <cellStyle name="Normal 12 4 3 2 2 6" xfId="3403" xr:uid="{2CA53CE8-5216-4FB6-9962-46C7DD1BD733}"/>
    <cellStyle name="Normal 12 4 3 2 3" xfId="546" xr:uid="{D20224C4-0B94-40B1-97E9-27A99AD97ED5}"/>
    <cellStyle name="Normal 12 4 3 2 3 2" xfId="1150" xr:uid="{E8E088E2-1D3A-4FF4-BD60-83C3043C5C54}"/>
    <cellStyle name="Normal 12 4 3 2 3 2 2" xfId="2952" xr:uid="{49224FE2-90C8-44F0-948D-B3EBA73F2352}"/>
    <cellStyle name="Normal 12 4 3 2 3 3" xfId="2051" xr:uid="{84307859-2CE6-4ACC-8A85-84A069A903C8}"/>
    <cellStyle name="Normal 12 4 3 2 3 4" xfId="3553" xr:uid="{9A050AE2-66A3-4FAD-B24F-69543B011C56}"/>
    <cellStyle name="Normal 12 4 3 2 4" xfId="1450" xr:uid="{529F3BBE-3A71-4C19-8F4F-F5EE7D0D4977}"/>
    <cellStyle name="Normal 12 4 3 2 4 2" xfId="2351" xr:uid="{F13BA742-1657-472F-A895-B1DFCEDC9167}"/>
    <cellStyle name="Normal 12 4 3 2 5" xfId="846" xr:uid="{067BA27E-D8BF-486B-9AEC-84D71E1550D7}"/>
    <cellStyle name="Normal 12 4 3 2 5 2" xfId="2651" xr:uid="{E24CFFA4-88A5-4060-A769-D16DF19CE951}"/>
    <cellStyle name="Normal 12 4 3 2 6" xfId="1750" xr:uid="{1ECAD854-2923-43C9-8FED-39BD424300E5}"/>
    <cellStyle name="Normal 12 4 3 2 7" xfId="3253" xr:uid="{F93F6484-8AC0-420D-A944-1F65E4BE176B}"/>
    <cellStyle name="Normal 12 4 3 3" xfId="324" xr:uid="{2FE5B298-17B6-44AD-ACA2-FCCCB7D7D7C1}"/>
    <cellStyle name="Normal 12 4 3 3 2" xfId="624" xr:uid="{A6860C9A-70F1-4C14-BEF7-034F563B5E1B}"/>
    <cellStyle name="Normal 12 4 3 3 2 2" xfId="1228" xr:uid="{E3752494-C411-4004-842B-8992085C5109}"/>
    <cellStyle name="Normal 12 4 3 3 2 2 2" xfId="3030" xr:uid="{B144310F-CF02-473C-A03E-E0727DC1337A}"/>
    <cellStyle name="Normal 12 4 3 3 2 3" xfId="2129" xr:uid="{44CC22EB-D960-465E-B8B4-54234D5BF359}"/>
    <cellStyle name="Normal 12 4 3 3 2 4" xfId="3631" xr:uid="{CCAD728D-E5F1-4425-8E83-E4FA454FE5E1}"/>
    <cellStyle name="Normal 12 4 3 3 3" xfId="1528" xr:uid="{9F2FEB3A-380F-45C1-9C47-125452139FA5}"/>
    <cellStyle name="Normal 12 4 3 3 3 2" xfId="2429" xr:uid="{6FC4A039-5DAB-4E05-A206-F56AF6EB80BF}"/>
    <cellStyle name="Normal 12 4 3 3 4" xfId="924" xr:uid="{383482D1-D553-4787-8E05-CC50ADF2969B}"/>
    <cellStyle name="Normal 12 4 3 3 4 2" xfId="2729" xr:uid="{28FEA6AB-3839-444A-8F14-9036B45A415C}"/>
    <cellStyle name="Normal 12 4 3 3 5" xfId="1828" xr:uid="{493093A9-30DE-4BF6-AAEB-F1A530433F2B}"/>
    <cellStyle name="Normal 12 4 3 3 6" xfId="3331" xr:uid="{78E21BAA-8FFF-4BA6-BD14-B3B744BDC261}"/>
    <cellStyle name="Normal 12 4 3 4" xfId="474" xr:uid="{499E64C7-A137-4CA9-8409-63A3E733654E}"/>
    <cellStyle name="Normal 12 4 3 4 2" xfId="1078" xr:uid="{D63BB376-6499-4270-AC9F-22926752F3B8}"/>
    <cellStyle name="Normal 12 4 3 4 2 2" xfId="2880" xr:uid="{F857D63F-086E-4B3D-A34E-BECC3436FE24}"/>
    <cellStyle name="Normal 12 4 3 4 3" xfId="1979" xr:uid="{AD28A940-A677-491C-9C4C-A388F7587631}"/>
    <cellStyle name="Normal 12 4 3 4 4" xfId="3481" xr:uid="{DBCCC447-EE8B-4649-B2F8-E9BEED5E6BBD}"/>
    <cellStyle name="Normal 12 4 3 5" xfId="1378" xr:uid="{3CEDE9E9-905B-42E1-B845-7236A835408D}"/>
    <cellStyle name="Normal 12 4 3 5 2" xfId="2279" xr:uid="{2FB0AFDD-5822-42FF-8203-13367F71BCD5}"/>
    <cellStyle name="Normal 12 4 3 6" xfId="774" xr:uid="{95B12C99-AD41-4CA9-A98D-869929A7FFF8}"/>
    <cellStyle name="Normal 12 4 3 6 2" xfId="2579" xr:uid="{A8704CB7-C5E0-414F-AD94-DCC9DD30DD58}"/>
    <cellStyle name="Normal 12 4 3 7" xfId="1678" xr:uid="{8224C8D7-02BE-45D5-B0C8-E417B50657E2}"/>
    <cellStyle name="Normal 12 4 3 8" xfId="3181" xr:uid="{28067B0E-7AAE-4E10-B9B6-2D5034BFA256}"/>
    <cellStyle name="Normal 12 4 4" xfId="220" xr:uid="{14A53A8F-8661-47B1-AB89-E612EF4458E7}"/>
    <cellStyle name="Normal 12 4 4 2" xfId="372" xr:uid="{EC0809FD-CEA3-4F9B-B8D2-587DFC347076}"/>
    <cellStyle name="Normal 12 4 4 2 2" xfId="672" xr:uid="{DFF3DB49-74F0-4669-B9FB-FD31EF5AB1DB}"/>
    <cellStyle name="Normal 12 4 4 2 2 2" xfId="1276" xr:uid="{FC5E6CF7-C322-47C4-8A36-35C119CFBBDA}"/>
    <cellStyle name="Normal 12 4 4 2 2 2 2" xfId="3078" xr:uid="{0DB88691-087C-4DEB-9609-7833F56CE3E9}"/>
    <cellStyle name="Normal 12 4 4 2 2 3" xfId="2177" xr:uid="{F1E5239B-4E72-4DAF-8D79-2E0F4393E906}"/>
    <cellStyle name="Normal 12 4 4 2 2 4" xfId="3679" xr:uid="{39E6726C-A15E-4D22-B28E-F0BC8F773C61}"/>
    <cellStyle name="Normal 12 4 4 2 3" xfId="1576" xr:uid="{F3BF4083-CE07-4DCA-8FD1-D7E349D8790B}"/>
    <cellStyle name="Normal 12 4 4 2 3 2" xfId="2477" xr:uid="{9E0D9F8B-BBEB-4373-B421-FA39CF367C3F}"/>
    <cellStyle name="Normal 12 4 4 2 4" xfId="972" xr:uid="{4210A7F0-C742-4E8F-B340-D92941644AB1}"/>
    <cellStyle name="Normal 12 4 4 2 4 2" xfId="2777" xr:uid="{1C0A6029-7846-445A-8C82-96BF68D94D68}"/>
    <cellStyle name="Normal 12 4 4 2 5" xfId="1876" xr:uid="{747A23D3-809E-41A7-A92C-DF1977542F66}"/>
    <cellStyle name="Normal 12 4 4 2 6" xfId="3379" xr:uid="{7E3DAEA0-6B74-4DF3-8B9F-08F45F881E92}"/>
    <cellStyle name="Normal 12 4 4 3" xfId="522" xr:uid="{158E9715-9CB9-4239-92B7-CBD5C84B2C24}"/>
    <cellStyle name="Normal 12 4 4 3 2" xfId="1126" xr:uid="{D41E7CBE-DD6E-41CB-B945-A48F070A1234}"/>
    <cellStyle name="Normal 12 4 4 3 2 2" xfId="2928" xr:uid="{D9457577-1C08-4021-B406-83A6093670F4}"/>
    <cellStyle name="Normal 12 4 4 3 3" xfId="2027" xr:uid="{797D916A-D004-4EF9-9D0E-F7642B27CC20}"/>
    <cellStyle name="Normal 12 4 4 3 4" xfId="3529" xr:uid="{B11B18BB-8756-4F8E-AA29-7F14992B6CF8}"/>
    <cellStyle name="Normal 12 4 4 4" xfId="1426" xr:uid="{EC1FCE02-D470-423A-A73D-C542FAA26074}"/>
    <cellStyle name="Normal 12 4 4 4 2" xfId="2327" xr:uid="{17005D5D-2B48-4732-9F87-4FC5D9DD17EF}"/>
    <cellStyle name="Normal 12 4 4 5" xfId="822" xr:uid="{0C16C339-656B-4838-9B62-5BFD50133537}"/>
    <cellStyle name="Normal 12 4 4 5 2" xfId="2627" xr:uid="{BD6D2FB0-D3AC-46A9-9C44-AD1EBA3F0484}"/>
    <cellStyle name="Normal 12 4 4 6" xfId="1726" xr:uid="{7BC6E4D3-E682-436C-A546-611561B0E752}"/>
    <cellStyle name="Normal 12 4 4 7" xfId="3229" xr:uid="{E5FABB6C-3226-4641-BD10-AFB28B432295}"/>
    <cellStyle name="Normal 12 4 5" xfId="300" xr:uid="{70E5B922-3E6A-47BB-A811-176017B73A14}"/>
    <cellStyle name="Normal 12 4 5 2" xfId="600" xr:uid="{E1510E7F-9D75-4414-9CC3-27BEF6272431}"/>
    <cellStyle name="Normal 12 4 5 2 2" xfId="1204" xr:uid="{EBCAE0A5-1A49-460B-98CA-F9372AB8A93D}"/>
    <cellStyle name="Normal 12 4 5 2 2 2" xfId="3006" xr:uid="{F3008DF5-BB24-4D02-80D7-9607163F5161}"/>
    <cellStyle name="Normal 12 4 5 2 3" xfId="2105" xr:uid="{3A2522E9-54A5-4B45-B93F-8C86ACE3BD51}"/>
    <cellStyle name="Normal 12 4 5 2 4" xfId="3607" xr:uid="{BFC0A667-04B2-49DE-A6FA-099860318FA9}"/>
    <cellStyle name="Normal 12 4 5 3" xfId="1504" xr:uid="{8BB40D09-79D6-4C42-8912-91C9B4EF8117}"/>
    <cellStyle name="Normal 12 4 5 3 2" xfId="2405" xr:uid="{7250FD71-B18B-446E-A14C-2BAE617CE242}"/>
    <cellStyle name="Normal 12 4 5 4" xfId="900" xr:uid="{ABD09E6F-0898-4361-AEC9-22AD7445213C}"/>
    <cellStyle name="Normal 12 4 5 4 2" xfId="2705" xr:uid="{7C042CC0-D296-493D-B794-845B96BB9722}"/>
    <cellStyle name="Normal 12 4 5 5" xfId="1804" xr:uid="{171977D9-C420-48AA-8841-DCEC4836E564}"/>
    <cellStyle name="Normal 12 4 5 6" xfId="3307" xr:uid="{36F51FE3-3964-418E-B2B1-28CD654027AA}"/>
    <cellStyle name="Normal 12 4 6" xfId="450" xr:uid="{42AFF7FD-A445-4FBE-B900-31287BBBBD3F}"/>
    <cellStyle name="Normal 12 4 6 2" xfId="1054" xr:uid="{C741656D-E6BA-4469-89C4-A44321594572}"/>
    <cellStyle name="Normal 12 4 6 2 2" xfId="2856" xr:uid="{63840A54-0E78-4893-BB71-FDF4E90ED4EE}"/>
    <cellStyle name="Normal 12 4 6 3" xfId="1955" xr:uid="{DB3F2672-8E47-4C17-9860-920AD1491717}"/>
    <cellStyle name="Normal 12 4 6 4" xfId="3457" xr:uid="{1AF8FA59-6F63-4051-8333-7231E1ACB8DB}"/>
    <cellStyle name="Normal 12 4 7" xfId="1354" xr:uid="{96F90A7C-FA9E-4204-8732-CE131164E27F}"/>
    <cellStyle name="Normal 12 4 7 2" xfId="2255" xr:uid="{90B61727-B3AE-458E-BE76-6A5875A83A23}"/>
    <cellStyle name="Normal 12 4 8" xfId="750" xr:uid="{B8C45B0C-02D2-41FE-A1B7-C19F3E7DF8F3}"/>
    <cellStyle name="Normal 12 4 8 2" xfId="2555" xr:uid="{CDA725D9-C05B-4952-B7C1-E2D08D7783CA}"/>
    <cellStyle name="Normal 12 4 9" xfId="1654" xr:uid="{1BDFA51C-4C74-4403-926B-36F2C83EF649}"/>
    <cellStyle name="Normal 12 5" xfId="183" xr:uid="{332914FD-15B2-488E-AE26-DAA71AB7C817}"/>
    <cellStyle name="Normal 12 5 2" xfId="256" xr:uid="{D125253C-6F05-40E2-8E67-7EDE1E56AFCD}"/>
    <cellStyle name="Normal 12 5 2 2" xfId="408" xr:uid="{5CEC4CDC-7D00-4A13-8DE5-26792B41B447}"/>
    <cellStyle name="Normal 12 5 2 2 2" xfId="708" xr:uid="{6D81BC61-8DBA-46B3-89F5-9CB5369F58D5}"/>
    <cellStyle name="Normal 12 5 2 2 2 2" xfId="1312" xr:uid="{E0C383E5-44C9-45E6-B5B6-B7C8726B49F2}"/>
    <cellStyle name="Normal 12 5 2 2 2 2 2" xfId="3114" xr:uid="{376DA052-3B42-4AE8-9B03-3D168151AF03}"/>
    <cellStyle name="Normal 12 5 2 2 2 3" xfId="2213" xr:uid="{BD3C7B16-2CE8-4DB9-BB4D-63FA6B598F52}"/>
    <cellStyle name="Normal 12 5 2 2 2 4" xfId="3715" xr:uid="{4FC7B76B-2A82-4AB1-AC69-9390AD77099A}"/>
    <cellStyle name="Normal 12 5 2 2 3" xfId="1612" xr:uid="{3BF18F90-E709-46D6-AE0B-3B1CD3F80F91}"/>
    <cellStyle name="Normal 12 5 2 2 3 2" xfId="2513" xr:uid="{31541DFC-0B9D-4842-834A-AD2AF0B345E0}"/>
    <cellStyle name="Normal 12 5 2 2 4" xfId="1008" xr:uid="{1DED227C-2BA4-4855-839B-D37F0E00D401}"/>
    <cellStyle name="Normal 12 5 2 2 4 2" xfId="2813" xr:uid="{C6036787-3D66-47D9-8EB4-4D15D720BA31}"/>
    <cellStyle name="Normal 12 5 2 2 5" xfId="1912" xr:uid="{9EC40F9E-1163-437D-9E7B-BD17553DE23D}"/>
    <cellStyle name="Normal 12 5 2 2 6" xfId="3415" xr:uid="{4CE9ECBF-F027-4399-BF60-D40897F876EC}"/>
    <cellStyle name="Normal 12 5 2 3" xfId="558" xr:uid="{248285CE-D279-4721-A6A7-0B017D9B9D53}"/>
    <cellStyle name="Normal 12 5 2 3 2" xfId="1162" xr:uid="{20C79241-48F0-4736-B27A-9420108F8E77}"/>
    <cellStyle name="Normal 12 5 2 3 2 2" xfId="2964" xr:uid="{E3431F40-CE4C-422E-BE84-017C5985A148}"/>
    <cellStyle name="Normal 12 5 2 3 3" xfId="2063" xr:uid="{E67AFE44-3F91-4DF9-B5D5-47B6FA6E4F34}"/>
    <cellStyle name="Normal 12 5 2 3 4" xfId="3565" xr:uid="{E19E4693-DA02-47D5-82A8-E168A349F44B}"/>
    <cellStyle name="Normal 12 5 2 4" xfId="1462" xr:uid="{26DF8AE9-1032-4424-BB18-525E41DD7BB0}"/>
    <cellStyle name="Normal 12 5 2 4 2" xfId="2363" xr:uid="{709664F1-0469-4B8E-B203-7F714B0EE644}"/>
    <cellStyle name="Normal 12 5 2 5" xfId="858" xr:uid="{B78A2283-58E2-4A72-B252-6B371CFC16B9}"/>
    <cellStyle name="Normal 12 5 2 5 2" xfId="2663" xr:uid="{D5BA9648-64A6-410F-A7A7-B76FD869FC60}"/>
    <cellStyle name="Normal 12 5 2 6" xfId="1762" xr:uid="{A02CED9B-65DD-49E5-B43C-5EC3DF7E5DDE}"/>
    <cellStyle name="Normal 12 5 2 7" xfId="3265" xr:uid="{3BEBB6B7-7EC2-4FE5-AFF1-9B2E709A644D}"/>
    <cellStyle name="Normal 12 5 3" xfId="336" xr:uid="{44C856A8-7E31-4D92-87DA-5C8B18CDD4F4}"/>
    <cellStyle name="Normal 12 5 3 2" xfId="636" xr:uid="{3072BE05-F74C-48ED-9E41-A4D539EF863E}"/>
    <cellStyle name="Normal 12 5 3 2 2" xfId="1240" xr:uid="{26CFC99E-A7E7-4BCB-8F19-4213743CA7F7}"/>
    <cellStyle name="Normal 12 5 3 2 2 2" xfId="3042" xr:uid="{6DFD290F-5BE3-4381-86A7-4BAB2CF4A89A}"/>
    <cellStyle name="Normal 12 5 3 2 3" xfId="2141" xr:uid="{D5A9F2AD-AACB-4421-B8BB-49255446670D}"/>
    <cellStyle name="Normal 12 5 3 2 4" xfId="3643" xr:uid="{157DD788-C436-4489-A641-D84BDB0010B2}"/>
    <cellStyle name="Normal 12 5 3 3" xfId="1540" xr:uid="{00CB1D86-D1A6-4A58-90AF-9E2E7118F7C5}"/>
    <cellStyle name="Normal 12 5 3 3 2" xfId="2441" xr:uid="{D045FADE-B2B2-421A-9B6E-6C6B2E47E006}"/>
    <cellStyle name="Normal 12 5 3 4" xfId="936" xr:uid="{A6ACCC79-2E30-4EFE-8F70-176EDB9F1183}"/>
    <cellStyle name="Normal 12 5 3 4 2" xfId="2741" xr:uid="{33ED742D-B4F7-42B8-A9A7-408405FE66E6}"/>
    <cellStyle name="Normal 12 5 3 5" xfId="1840" xr:uid="{D43A1168-93D8-45FE-B48D-1759891839DD}"/>
    <cellStyle name="Normal 12 5 3 6" xfId="3343" xr:uid="{BDD5A209-2D95-4C72-B107-7C367C328A4E}"/>
    <cellStyle name="Normal 12 5 4" xfId="486" xr:uid="{6A0E931F-C5B7-4DD1-BC78-A90527F246C6}"/>
    <cellStyle name="Normal 12 5 4 2" xfId="1090" xr:uid="{C1E21E08-398D-4EF8-9218-3E23BB35E267}"/>
    <cellStyle name="Normal 12 5 4 2 2" xfId="2892" xr:uid="{7A7BE213-785E-4413-BD7F-CBAC7F52E29E}"/>
    <cellStyle name="Normal 12 5 4 3" xfId="1991" xr:uid="{CFEE9836-A609-4679-9BB2-819D21AFA4D3}"/>
    <cellStyle name="Normal 12 5 4 4" xfId="3493" xr:uid="{6D2EB12B-991C-4DFB-8EB8-E0BFBA252C79}"/>
    <cellStyle name="Normal 12 5 5" xfId="1390" xr:uid="{3B5BB3A8-0476-4A0A-AF97-8ED746776B73}"/>
    <cellStyle name="Normal 12 5 5 2" xfId="2291" xr:uid="{6A5DC913-7E22-4ABB-B053-6075D2125A88}"/>
    <cellStyle name="Normal 12 5 6" xfId="786" xr:uid="{D72E9560-6EDF-4F42-85A9-DA6F0999DD4E}"/>
    <cellStyle name="Normal 12 5 6 2" xfId="2591" xr:uid="{468146B5-0F1A-4374-BB16-FDEF2B871376}"/>
    <cellStyle name="Normal 12 5 7" xfId="1690" xr:uid="{5F3EA4CC-CCBF-4057-AF34-31D1FAB88076}"/>
    <cellStyle name="Normal 12 5 8" xfId="3193" xr:uid="{75475740-725D-47AE-B29E-C505C144833C}"/>
    <cellStyle name="Normal 12 6" xfId="159" xr:uid="{C647D58B-93E8-4046-8F76-A8902F71838D}"/>
    <cellStyle name="Normal 12 6 2" xfId="232" xr:uid="{ED31EB50-FCD4-4CBF-BCF9-7EB6025F3BAE}"/>
    <cellStyle name="Normal 12 6 2 2" xfId="384" xr:uid="{E76A5355-D3C2-49B5-B9A2-32753C728139}"/>
    <cellStyle name="Normal 12 6 2 2 2" xfId="684" xr:uid="{FEB07076-8F77-4844-897F-16FF021485F9}"/>
    <cellStyle name="Normal 12 6 2 2 2 2" xfId="1288" xr:uid="{F3799E9F-A86D-4A98-B5C0-D932C7881929}"/>
    <cellStyle name="Normal 12 6 2 2 2 2 2" xfId="3090" xr:uid="{25A937C2-F352-42B5-84C6-E4D521728D78}"/>
    <cellStyle name="Normal 12 6 2 2 2 3" xfId="2189" xr:uid="{7AF2FB91-B106-46F5-91DE-26ED8446690B}"/>
    <cellStyle name="Normal 12 6 2 2 2 4" xfId="3691" xr:uid="{192C28B3-956A-4217-AA29-9D7CCED9908B}"/>
    <cellStyle name="Normal 12 6 2 2 3" xfId="1588" xr:uid="{8210A896-2FD9-4669-8F54-FDFD0E1D3345}"/>
    <cellStyle name="Normal 12 6 2 2 3 2" xfId="2489" xr:uid="{D753487E-AAFC-4013-8CDC-91EF11FA863B}"/>
    <cellStyle name="Normal 12 6 2 2 4" xfId="984" xr:uid="{6424AED8-80ED-4A6D-884F-9D16CE00C6DC}"/>
    <cellStyle name="Normal 12 6 2 2 4 2" xfId="2789" xr:uid="{D8957F4A-9633-4D1D-961B-1CA7E77676EF}"/>
    <cellStyle name="Normal 12 6 2 2 5" xfId="1888" xr:uid="{001030D6-CA98-4A08-8BE9-6DAB7FF28556}"/>
    <cellStyle name="Normal 12 6 2 2 6" xfId="3391" xr:uid="{67DBF5C9-8DA6-4142-A62B-B8B3AB91663D}"/>
    <cellStyle name="Normal 12 6 2 3" xfId="534" xr:uid="{F5AE1A93-CBB5-41B6-AF48-932A1CC43E19}"/>
    <cellStyle name="Normal 12 6 2 3 2" xfId="1138" xr:uid="{A9D7BF9F-7CFC-4B5B-B181-15C53594C49F}"/>
    <cellStyle name="Normal 12 6 2 3 2 2" xfId="2940" xr:uid="{67F347DC-2B07-4D63-8765-1B559837A0A3}"/>
    <cellStyle name="Normal 12 6 2 3 3" xfId="2039" xr:uid="{E4E7FA07-C26F-4781-8A38-CB296FA4417E}"/>
    <cellStyle name="Normal 12 6 2 3 4" xfId="3541" xr:uid="{2D4A4DFA-A0B6-4E36-AE94-77A87FB7B2E1}"/>
    <cellStyle name="Normal 12 6 2 4" xfId="1438" xr:uid="{F99E1B66-BC2A-425A-84AC-AC23722D4243}"/>
    <cellStyle name="Normal 12 6 2 4 2" xfId="2339" xr:uid="{45F4C117-AD4E-44CC-B032-FE04021919D9}"/>
    <cellStyle name="Normal 12 6 2 5" xfId="834" xr:uid="{E9EB8A78-D610-4033-90B8-F0EB617BC875}"/>
    <cellStyle name="Normal 12 6 2 5 2" xfId="2639" xr:uid="{910C29BC-3070-4667-B726-B20D27A14743}"/>
    <cellStyle name="Normal 12 6 2 6" xfId="1738" xr:uid="{CCE3C354-7DF3-4D40-95C4-B91E6F8C1704}"/>
    <cellStyle name="Normal 12 6 2 7" xfId="3241" xr:uid="{EF352B53-B394-4EA2-B2E0-A6C17C9F97BB}"/>
    <cellStyle name="Normal 12 6 3" xfId="312" xr:uid="{D9EE3CD3-3934-4876-8685-247E6F2E51F8}"/>
    <cellStyle name="Normal 12 6 3 2" xfId="612" xr:uid="{69F2FC78-5539-4361-B4F7-8F506BEAC11F}"/>
    <cellStyle name="Normal 12 6 3 2 2" xfId="1216" xr:uid="{82654F94-C563-4276-AC90-FA8C2A861509}"/>
    <cellStyle name="Normal 12 6 3 2 2 2" xfId="3018" xr:uid="{EF03A7AB-4D92-4DE3-9931-403892CE827D}"/>
    <cellStyle name="Normal 12 6 3 2 3" xfId="2117" xr:uid="{19B376DE-573C-485E-A008-9E41DF6E8107}"/>
    <cellStyle name="Normal 12 6 3 2 4" xfId="3619" xr:uid="{C30F5059-9C54-4C94-B441-84D2F4743E68}"/>
    <cellStyle name="Normal 12 6 3 3" xfId="1516" xr:uid="{7D2CF729-29F3-4EF8-8583-6CBE5DBED98A}"/>
    <cellStyle name="Normal 12 6 3 3 2" xfId="2417" xr:uid="{4BB53E1E-207A-4844-950A-E7EE28313CA9}"/>
    <cellStyle name="Normal 12 6 3 4" xfId="912" xr:uid="{B4CB1C39-ED8F-4175-B66E-88D126329227}"/>
    <cellStyle name="Normal 12 6 3 4 2" xfId="2717" xr:uid="{43FF6219-45D3-4A58-8099-8F2734747CDD}"/>
    <cellStyle name="Normal 12 6 3 5" xfId="1816" xr:uid="{1E743C82-FE29-4E08-919B-1C87675D680F}"/>
    <cellStyle name="Normal 12 6 3 6" xfId="3319" xr:uid="{B0DCD14A-2FF3-4793-9B26-473767FF2108}"/>
    <cellStyle name="Normal 12 6 4" xfId="462" xr:uid="{F05E726C-7B71-4E98-B492-0E4C637BA9CB}"/>
    <cellStyle name="Normal 12 6 4 2" xfId="1066" xr:uid="{14B82996-7AC4-4C90-965F-283F1D8F192E}"/>
    <cellStyle name="Normal 12 6 4 2 2" xfId="2868" xr:uid="{6CF5C196-11BB-422B-A51A-EE07753D7B5E}"/>
    <cellStyle name="Normal 12 6 4 3" xfId="1967" xr:uid="{10DE30E4-28F0-43AD-8B37-E1FD2CAEEAA9}"/>
    <cellStyle name="Normal 12 6 4 4" xfId="3469" xr:uid="{F4B52314-34FD-4751-97D7-A86172A37C5D}"/>
    <cellStyle name="Normal 12 6 5" xfId="1366" xr:uid="{688DE8B0-E5B0-4030-A437-25B957FFCB56}"/>
    <cellStyle name="Normal 12 6 5 2" xfId="2267" xr:uid="{0699A2D9-FCC6-40DC-8357-06D91681DF92}"/>
    <cellStyle name="Normal 12 6 6" xfId="762" xr:uid="{A766DF84-96BF-41FF-B5A8-721813D91D10}"/>
    <cellStyle name="Normal 12 6 6 2" xfId="2567" xr:uid="{56D8C73E-32CB-4B0A-A98F-82348345D9C3}"/>
    <cellStyle name="Normal 12 6 7" xfId="1666" xr:uid="{6D44602B-EF64-4F36-B928-16B3FD1C2011}"/>
    <cellStyle name="Normal 12 6 8" xfId="3169" xr:uid="{003EE974-017C-464E-AFE9-5B134F1FCD41}"/>
    <cellStyle name="Normal 12 7" xfId="208" xr:uid="{3D158FFD-C6B9-4A62-90A4-AC3043F29572}"/>
    <cellStyle name="Normal 12 7 2" xfId="360" xr:uid="{6E2740D1-ECBE-4383-B335-409C990A3F6A}"/>
    <cellStyle name="Normal 12 7 2 2" xfId="660" xr:uid="{E3367543-2153-4AFE-A771-500CFBF140BF}"/>
    <cellStyle name="Normal 12 7 2 2 2" xfId="1264" xr:uid="{EF1A7177-AFB0-4DEC-BBD7-CAD6177CE45E}"/>
    <cellStyle name="Normal 12 7 2 2 2 2" xfId="3066" xr:uid="{7C35CD82-82BF-4C9A-B68C-1C486F3C09E6}"/>
    <cellStyle name="Normal 12 7 2 2 3" xfId="2165" xr:uid="{A0439458-88B8-4CAB-86BC-FB798B97FB24}"/>
    <cellStyle name="Normal 12 7 2 2 4" xfId="3667" xr:uid="{30E026C4-36CD-4B80-9C01-5B1734DACE32}"/>
    <cellStyle name="Normal 12 7 2 3" xfId="1564" xr:uid="{CBC6DCF2-1C7B-4455-932C-2785D0EACB6E}"/>
    <cellStyle name="Normal 12 7 2 3 2" xfId="2465" xr:uid="{555067A6-86FF-4F51-8F54-CD9E71CC4567}"/>
    <cellStyle name="Normal 12 7 2 4" xfId="960" xr:uid="{9092E67C-4956-4CF2-A8FF-345270609A4E}"/>
    <cellStyle name="Normal 12 7 2 4 2" xfId="2765" xr:uid="{E538A688-F22A-4756-AFC7-5566CBA0BD64}"/>
    <cellStyle name="Normal 12 7 2 5" xfId="1864" xr:uid="{F9EA4BAC-40FE-45F0-99DE-D2D9E9378D7B}"/>
    <cellStyle name="Normal 12 7 2 6" xfId="3367" xr:uid="{BB8B9FBB-9A71-4273-8384-35AE3CA3975B}"/>
    <cellStyle name="Normal 12 7 3" xfId="510" xr:uid="{4E0597F4-D4AB-4322-91E9-191D26BE72FD}"/>
    <cellStyle name="Normal 12 7 3 2" xfId="1114" xr:uid="{C718F07B-7926-4C1F-A5CF-49E2DF1164F8}"/>
    <cellStyle name="Normal 12 7 3 2 2" xfId="2916" xr:uid="{7E8A0D8C-DE6E-4FA1-8687-DEA794293873}"/>
    <cellStyle name="Normal 12 7 3 3" xfId="2015" xr:uid="{F168A564-4B4D-4D79-8779-C8E680E9777C}"/>
    <cellStyle name="Normal 12 7 3 4" xfId="3517" xr:uid="{84F17C61-B61D-42E1-BAD6-2DCB3B04BAEF}"/>
    <cellStyle name="Normal 12 7 4" xfId="1414" xr:uid="{20FA13B6-5122-4848-B756-F9FBFC2DF207}"/>
    <cellStyle name="Normal 12 7 4 2" xfId="2315" xr:uid="{456C79F1-9AC5-4430-AD9A-35F1704DA8F7}"/>
    <cellStyle name="Normal 12 7 5" xfId="810" xr:uid="{C3B141FB-57A3-4C18-AE77-8666775C7A7A}"/>
    <cellStyle name="Normal 12 7 5 2" xfId="2615" xr:uid="{1B574369-109D-4D3E-A684-0B0AF9FEE69C}"/>
    <cellStyle name="Normal 12 7 6" xfId="1714" xr:uid="{6DFBA017-647A-40B8-838A-ADD5C26CEB5E}"/>
    <cellStyle name="Normal 12 7 7" xfId="3217" xr:uid="{39A6B7FD-3350-4BF0-8DAA-B406D552E58E}"/>
    <cellStyle name="Normal 12 8" xfId="287" xr:uid="{6AF90B52-4161-4923-96B8-B4CCF5915F62}"/>
    <cellStyle name="Normal 12 8 2" xfId="587" xr:uid="{D063E28D-ABCA-4E15-BE00-332D1BAA928F}"/>
    <cellStyle name="Normal 12 8 2 2" xfId="1191" xr:uid="{E1B95AFD-E905-4A1C-A515-8E6CFF07F8EE}"/>
    <cellStyle name="Normal 12 8 2 2 2" xfId="2993" xr:uid="{11C25484-8713-4798-88C5-C4A949904CAA}"/>
    <cellStyle name="Normal 12 8 2 3" xfId="2092" xr:uid="{AF002D19-2913-4A3E-B6A9-70CC40E57FAA}"/>
    <cellStyle name="Normal 12 8 2 4" xfId="3594" xr:uid="{97700A98-1078-4545-8DD6-A7EE70B56914}"/>
    <cellStyle name="Normal 12 8 3" xfId="1491" xr:uid="{AB401AE1-AD78-40F4-93F5-CE03687FA5F6}"/>
    <cellStyle name="Normal 12 8 3 2" xfId="2392" xr:uid="{F063215E-1A6E-417D-A821-2C4C367B03F0}"/>
    <cellStyle name="Normal 12 8 4" xfId="887" xr:uid="{0FE2BC7A-FEEC-4FB9-B6D4-A94CDEA25360}"/>
    <cellStyle name="Normal 12 8 4 2" xfId="2692" xr:uid="{DA2E9314-3CC2-40D0-947A-9926864A5863}"/>
    <cellStyle name="Normal 12 8 5" xfId="1791" xr:uid="{531AFFBB-58B8-45A0-AA2C-6C8DAF9C64E8}"/>
    <cellStyle name="Normal 12 8 6" xfId="3294" xr:uid="{B5D009EC-132E-4DA3-AE32-291DBB954A00}"/>
    <cellStyle name="Normal 12 9" xfId="437" xr:uid="{B1C4E0FE-3DEC-45F6-8734-65712BA4A6C7}"/>
    <cellStyle name="Normal 12 9 2" xfId="1037" xr:uid="{FAA29ADB-6A69-4104-B1C3-5E6023DB21DB}"/>
    <cellStyle name="Normal 12 9 2 2" xfId="2842" xr:uid="{876B951E-4DC8-475C-A9AF-870880606E67}"/>
    <cellStyle name="Normal 12 9 3" xfId="1941" xr:uid="{DACAC2A9-C135-44DE-9F1D-A4AEFECF3A23}"/>
    <cellStyle name="Normal 12 9 4" xfId="3444" xr:uid="{57B7FB2B-430E-46D1-929B-932495A56EA9}"/>
    <cellStyle name="Normal 13" xfId="281" xr:uid="{2A5B973A-FA7A-4C53-9794-6F77B35C237C}"/>
    <cellStyle name="Normal 14" xfId="282" xr:uid="{B45FC0BC-0F38-4588-BB16-8D87CA8EBB84}"/>
    <cellStyle name="Normal 14 2" xfId="73" xr:uid="{501C5F7F-F9B1-4029-9D61-020803B4EBCF}"/>
    <cellStyle name="Normal 14 2 2" xfId="134" xr:uid="{6616BB67-1659-420E-9FEF-C1D72C7D8B02}"/>
    <cellStyle name="Normal 14 3" xfId="432" xr:uid="{4AAFD6D5-180B-40D7-9D61-D5CFFB31F594}"/>
    <cellStyle name="Normal 14 3 2" xfId="732" xr:uid="{F2B43E89-CD5F-4570-8261-00CBFDB2145B}"/>
    <cellStyle name="Normal 14 3 2 2" xfId="1336" xr:uid="{04A8BA99-3855-4996-8830-5D62C4FE0BD2}"/>
    <cellStyle name="Normal 14 3 2 2 2" xfId="3138" xr:uid="{E8986E69-6D2C-45F8-8191-2E2101884063}"/>
    <cellStyle name="Normal 14 3 2 3" xfId="2237" xr:uid="{15CA2F61-1CCE-42BB-940B-05CA596A1F06}"/>
    <cellStyle name="Normal 14 3 2 4" xfId="3739" xr:uid="{A233B5C3-ADFE-481F-A3F7-E12F841BFEE5}"/>
    <cellStyle name="Normal 14 3 3" xfId="1636" xr:uid="{9BACA742-AADE-4C25-85C9-4E0148B61F76}"/>
    <cellStyle name="Normal 14 3 3 2" xfId="2537" xr:uid="{DEC7D8E8-278C-457B-8D99-50C27FC14231}"/>
    <cellStyle name="Normal 14 3 4" xfId="1032" xr:uid="{5DD7A904-E044-4246-A0DF-B2D85A396F44}"/>
    <cellStyle name="Normal 14 3 4 2" xfId="2837" xr:uid="{63872D76-8CC3-4E0B-911B-9F499CB9016C}"/>
    <cellStyle name="Normal 14 3 5" xfId="1936" xr:uid="{A9AB5D5F-F575-406E-8722-6D5AAB8789BC}"/>
    <cellStyle name="Normal 14 3 6" xfId="3439" xr:uid="{4112A79B-AC8E-4382-B114-6EFE1335EC55}"/>
    <cellStyle name="Normal 14 4" xfId="582" xr:uid="{0C80A130-C266-4CD1-92A9-CE88DC73531E}"/>
    <cellStyle name="Normal 14 4 2" xfId="1186" xr:uid="{C0F16548-406A-4586-A7EB-5BC56F9E1B37}"/>
    <cellStyle name="Normal 14 4 2 2" xfId="2988" xr:uid="{6CAB4C9F-B077-4C30-B5F3-F8ED5454219B}"/>
    <cellStyle name="Normal 14 4 3" xfId="2087" xr:uid="{56D4BB24-329D-4FE8-AECE-0D2D0633A4D7}"/>
    <cellStyle name="Normal 14 4 4" xfId="3589" xr:uid="{018984E7-E2CA-4D61-81FE-CF4E46894A89}"/>
    <cellStyle name="Normal 14 5" xfId="1486" xr:uid="{0890A405-A483-4B8E-90E9-98F85F6FCA7A}"/>
    <cellStyle name="Normal 14 5 2" xfId="2387" xr:uid="{11294CD6-F11E-4B30-8ECE-E8B3D0723939}"/>
    <cellStyle name="Normal 14 6" xfId="882" xr:uid="{7EB9A850-D1A7-4CEA-BE51-07E75EEDF001}"/>
    <cellStyle name="Normal 14 6 2" xfId="2687" xr:uid="{888CDAEE-348E-41BA-9220-5464D2C41461}"/>
    <cellStyle name="Normal 14 7" xfId="1786" xr:uid="{0878FF5C-F984-4FE7-AB64-C201079A3DB5}"/>
    <cellStyle name="Normal 14 8" xfId="3289" xr:uid="{70863F2E-50CC-4CB3-8003-44D7BD95C1B3}"/>
    <cellStyle name="Normal 18 2" xfId="16" xr:uid="{7D58AC49-7F70-4FA3-93D0-F56CFBA075F4}"/>
    <cellStyle name="Normal 18 3" xfId="17" xr:uid="{6EB2C92C-DEDF-4E3A-A9EA-0DBBC4D5DE4C}"/>
    <cellStyle name="Normal 2" xfId="8" xr:uid="{BAA83315-F712-4259-A57E-E2718AF09D90}"/>
    <cellStyle name="Normal 2 2" xfId="29" xr:uid="{AB4147CC-A567-46EB-AF7B-DFC770BC0DAD}"/>
    <cellStyle name="Normal 2 2 2" xfId="46" xr:uid="{F50F4EDE-6EB7-42D9-A6B8-9662B8614202}"/>
    <cellStyle name="Normal 2 2 2 2" xfId="67" xr:uid="{1D8C7CF3-F23E-4C0B-9503-388AF075AAD0}"/>
    <cellStyle name="Normal 2 2 2 2 2" xfId="86" xr:uid="{AFC76EDC-CFF0-43AB-B4F7-176F384DED93}"/>
    <cellStyle name="Normal 2 2 2 2 3" xfId="128" xr:uid="{B7D352D3-0C42-4A51-8636-7809CB073454}"/>
    <cellStyle name="Normal 2 2 2 3" xfId="109" xr:uid="{842A65EA-2D07-43F4-986F-4C8B61AB3E33}"/>
    <cellStyle name="Normal 2 2 3" xfId="52" xr:uid="{342D186C-3CF7-47D9-AAAF-CEA9EB5F9207}"/>
    <cellStyle name="Normal 2 2 3 2" xfId="114" xr:uid="{76A8673B-FC74-45FE-867A-C761FFFB7539}"/>
    <cellStyle name="Normal 2 2 4" xfId="82" xr:uid="{CAEF2A16-DF74-4A2A-A824-8AD0B56388AE}"/>
    <cellStyle name="Normal 2 2 5" xfId="96" xr:uid="{054F5537-E2AF-4958-99FE-37A0B9F0C4CA}"/>
    <cellStyle name="Normal 2 3" xfId="3" xr:uid="{1A48FB18-0113-4F8D-9489-F886C7E46B02}"/>
    <cellStyle name="Normal 2 3 2" xfId="76" xr:uid="{0E7E9CF9-E0D7-430C-B11F-0A6550D41060}"/>
    <cellStyle name="Normal 2 3 2 2" xfId="137" xr:uid="{E70DFE8F-752D-4B2E-801D-EA09C2207ABE}"/>
    <cellStyle name="Normal 2 3 3" xfId="81" xr:uid="{8E05F225-701F-4E56-B6A8-A3E9198AD313}"/>
    <cellStyle name="Normal 2 3 4" xfId="97" xr:uid="{CC9A31C7-6895-4139-8EE3-7F76BEDDED87}"/>
    <cellStyle name="Normal 2 3 5" xfId="30" xr:uid="{1557C13E-3205-4D10-ACFE-EDB2A4BC6DC7}"/>
    <cellStyle name="Normal 2 4" xfId="31" xr:uid="{9E12ECA6-E3AA-4CFB-98DD-71508CFF7666}"/>
    <cellStyle name="Normal 2 4 2" xfId="98" xr:uid="{B8F928FA-E7B2-44A3-8ECE-F01AE40E3C4B}"/>
    <cellStyle name="Normal 2 5" xfId="77" xr:uid="{B11588BD-B5F2-4D6E-AC90-8198035DD145}"/>
    <cellStyle name="Normal 2 5 2" xfId="138" xr:uid="{F136F6AF-B584-4FA3-A0C1-DDDEEA46747E}"/>
    <cellStyle name="Normal 2 6" xfId="83" xr:uid="{59CA36A1-F847-499F-BA72-F67D001D9C65}"/>
    <cellStyle name="Normal 2 7" xfId="95" xr:uid="{D737D9A4-47EF-4DC6-806F-94D839BE35EB}"/>
    <cellStyle name="Normal 2 8" xfId="28" xr:uid="{C00F8A1F-24AC-4B9C-B25E-EE5C3E3B598E}"/>
    <cellStyle name="Normal 2_1slimnica +5%" xfId="32" xr:uid="{8A848DFB-B970-44B4-B4F1-D2EAB145DAB0}"/>
    <cellStyle name="Normal 265 2" xfId="72" xr:uid="{3EB9D986-68BF-4A05-B6A2-44DC40D9AE9E}"/>
    <cellStyle name="Normal 265 2 10" xfId="742" xr:uid="{530F8CA7-47AB-4C61-B5F8-B934897EC936}"/>
    <cellStyle name="Normal 265 2 10 2" xfId="2547" xr:uid="{C30E9AD9-5C4D-45D7-BC0B-1697F1BBB1A1}"/>
    <cellStyle name="Normal 265 2 11" xfId="1646" xr:uid="{25BF935E-BD62-4124-B24D-3EE343C72ECF}"/>
    <cellStyle name="Normal 265 2 12" xfId="3149" xr:uid="{9BF60D2E-C874-4EC5-B442-7EBBBE912A00}"/>
    <cellStyle name="Normal 265 2 2" xfId="133" xr:uid="{5C97D48E-C849-424D-ACC9-2A0508AA3FB1}"/>
    <cellStyle name="Normal 265 2 2 10" xfId="1653" xr:uid="{C92C8CE1-2514-4830-9233-836C7BF865EC}"/>
    <cellStyle name="Normal 265 2 2 11" xfId="3156" xr:uid="{44FD5721-E3AE-48F1-A3BB-F02B365747FF}"/>
    <cellStyle name="Normal 265 2 2 2" xfId="158" xr:uid="{CAE2A0F2-2957-4D27-8B49-DA1134D028BB}"/>
    <cellStyle name="Normal 265 2 2 2 10" xfId="3168" xr:uid="{AD668133-96FE-47D4-8143-84684231D3F0}"/>
    <cellStyle name="Normal 265 2 2 2 2" xfId="206" xr:uid="{DC1B098C-2507-452B-8362-2B45DA9C3F24}"/>
    <cellStyle name="Normal 265 2 2 2 2 2" xfId="279" xr:uid="{49D0CF4A-7632-4876-88CD-7359A78FC352}"/>
    <cellStyle name="Normal 265 2 2 2 2 2 2" xfId="431" xr:uid="{6BB2166B-6067-49FD-B196-C555577BCB7D}"/>
    <cellStyle name="Normal 265 2 2 2 2 2 2 2" xfId="731" xr:uid="{A1747CAB-48FC-4285-8C5C-C70283C59FF5}"/>
    <cellStyle name="Normal 265 2 2 2 2 2 2 2 2" xfId="1335" xr:uid="{B0B616C9-0959-4150-882E-02BAA595364A}"/>
    <cellStyle name="Normal 265 2 2 2 2 2 2 2 2 2" xfId="3137" xr:uid="{2B75CC07-9355-452A-8F94-F20717700073}"/>
    <cellStyle name="Normal 265 2 2 2 2 2 2 2 3" xfId="2236" xr:uid="{3A3E8769-B449-4532-BA82-A92485D7D2E9}"/>
    <cellStyle name="Normal 265 2 2 2 2 2 2 2 4" xfId="3738" xr:uid="{50DD4DC0-3E3C-490D-97A8-08C4E8710729}"/>
    <cellStyle name="Normal 265 2 2 2 2 2 2 3" xfId="1635" xr:uid="{408DEE68-5FDD-4FDB-AC9C-5328F068C2D3}"/>
    <cellStyle name="Normal 265 2 2 2 2 2 2 3 2" xfId="2536" xr:uid="{FB1752BB-0A12-4137-8EF4-FEE838F6465F}"/>
    <cellStyle name="Normal 265 2 2 2 2 2 2 4" xfId="1031" xr:uid="{BF6447B2-A413-4BA6-9A38-35EE375D0A33}"/>
    <cellStyle name="Normal 265 2 2 2 2 2 2 4 2" xfId="2836" xr:uid="{E48A56FF-F0EA-49C0-AEA8-646799BD259C}"/>
    <cellStyle name="Normal 265 2 2 2 2 2 2 5" xfId="1935" xr:uid="{EB44F90F-4D82-44E9-80AA-21F9FE1050BD}"/>
    <cellStyle name="Normal 265 2 2 2 2 2 2 6" xfId="3438" xr:uid="{2B2372BF-FA52-415E-A70B-B71822ECAF58}"/>
    <cellStyle name="Normal 265 2 2 2 2 2 3" xfId="581" xr:uid="{81017086-2C00-44C6-801B-BC9B89161BFA}"/>
    <cellStyle name="Normal 265 2 2 2 2 2 3 2" xfId="1185" xr:uid="{14B6538D-7D7B-4DE3-B84C-8DC5BA13BC3B}"/>
    <cellStyle name="Normal 265 2 2 2 2 2 3 2 2" xfId="2987" xr:uid="{82A78661-BEEF-494D-899D-0B4F04BA5CAC}"/>
    <cellStyle name="Normal 265 2 2 2 2 2 3 3" xfId="2086" xr:uid="{784B201A-A3A0-45E6-BA00-D07BFF9066A9}"/>
    <cellStyle name="Normal 265 2 2 2 2 2 3 4" xfId="3588" xr:uid="{FCADE652-054E-4A05-8E39-61176470B5E8}"/>
    <cellStyle name="Normal 265 2 2 2 2 2 4" xfId="1485" xr:uid="{8ACA3AD4-B03D-42F0-A775-87138C862089}"/>
    <cellStyle name="Normal 265 2 2 2 2 2 4 2" xfId="2386" xr:uid="{00B73F44-A026-45DD-AA2E-6B96D9B442EA}"/>
    <cellStyle name="Normal 265 2 2 2 2 2 5" xfId="881" xr:uid="{A9DC3863-152C-4E4A-8D6F-13C404110D6C}"/>
    <cellStyle name="Normal 265 2 2 2 2 2 5 2" xfId="2686" xr:uid="{53379256-8383-49D6-BFEA-94E5338EBDC0}"/>
    <cellStyle name="Normal 265 2 2 2 2 2 6" xfId="1785" xr:uid="{03121A74-BB26-4DE5-9CB1-1CF3849907EF}"/>
    <cellStyle name="Normal 265 2 2 2 2 2 7" xfId="3288" xr:uid="{DB78F1CA-9041-46BB-92B9-6F4AFC0B1B46}"/>
    <cellStyle name="Normal 265 2 2 2 2 3" xfId="359" xr:uid="{F8239B4B-3A6F-40D8-BF63-F0ACAA128E8B}"/>
    <cellStyle name="Normal 265 2 2 2 2 3 2" xfId="659" xr:uid="{14FF6C86-D0CC-4F00-9521-AA029F4C9284}"/>
    <cellStyle name="Normal 265 2 2 2 2 3 2 2" xfId="1263" xr:uid="{CD86105A-5EA0-49D0-BB25-4316E1B9C74D}"/>
    <cellStyle name="Normal 265 2 2 2 2 3 2 2 2" xfId="3065" xr:uid="{7630322D-6BAB-411C-97D6-A30E8FD14F57}"/>
    <cellStyle name="Normal 265 2 2 2 2 3 2 3" xfId="2164" xr:uid="{661011D6-F94D-46C9-A3A0-421971EAB18E}"/>
    <cellStyle name="Normal 265 2 2 2 2 3 2 4" xfId="3666" xr:uid="{914F17E4-CC7E-4118-B383-E57D7600E2DE}"/>
    <cellStyle name="Normal 265 2 2 2 2 3 3" xfId="1563" xr:uid="{F28E8636-E69C-4EE3-B0D6-43D186D78728}"/>
    <cellStyle name="Normal 265 2 2 2 2 3 3 2" xfId="2464" xr:uid="{929FC131-06D4-4210-9E54-EAB8A3FADC59}"/>
    <cellStyle name="Normal 265 2 2 2 2 3 4" xfId="959" xr:uid="{E9BED41F-BAE6-45E7-ABDD-5EDD596EADB8}"/>
    <cellStyle name="Normal 265 2 2 2 2 3 4 2" xfId="2764" xr:uid="{C971124C-C2BC-4991-B904-2B858996EB41}"/>
    <cellStyle name="Normal 265 2 2 2 2 3 5" xfId="1863" xr:uid="{E7B64B7C-39C0-47FF-BBB2-AFC2A79B96EF}"/>
    <cellStyle name="Normal 265 2 2 2 2 3 6" xfId="3366" xr:uid="{78DF5BA6-364C-4BF6-B85A-32C11FB45704}"/>
    <cellStyle name="Normal 265 2 2 2 2 4" xfId="509" xr:uid="{9AB69E96-C1EE-453D-A916-0F8D1F6D4D29}"/>
    <cellStyle name="Normal 265 2 2 2 2 4 2" xfId="1113" xr:uid="{4FF0F0B0-EC0E-4B08-996F-A0FC1A34DA4A}"/>
    <cellStyle name="Normal 265 2 2 2 2 4 2 2" xfId="2915" xr:uid="{EF2667E7-6966-44A1-8665-9EC42A49EE3E}"/>
    <cellStyle name="Normal 265 2 2 2 2 4 3" xfId="2014" xr:uid="{9A8172AC-F3B2-4540-83D0-6A156DA44D56}"/>
    <cellStyle name="Normal 265 2 2 2 2 4 4" xfId="3516" xr:uid="{6D93F913-52E4-41F3-836F-142F3C33BA2F}"/>
    <cellStyle name="Normal 265 2 2 2 2 5" xfId="1413" xr:uid="{8F1A1A9A-32CE-44B7-BB8E-5F7FC7ABD9DB}"/>
    <cellStyle name="Normal 265 2 2 2 2 5 2" xfId="2314" xr:uid="{D5100801-A706-4632-B56D-B1031C8CE8E3}"/>
    <cellStyle name="Normal 265 2 2 2 2 6" xfId="809" xr:uid="{BD33D082-9357-494D-8E41-06640C503B73}"/>
    <cellStyle name="Normal 265 2 2 2 2 6 2" xfId="2614" xr:uid="{661CD657-6806-4444-A583-AC4663B84FD4}"/>
    <cellStyle name="Normal 265 2 2 2 2 7" xfId="1713" xr:uid="{BE16E47A-587D-4BF7-A61A-ECBBDF8C1E49}"/>
    <cellStyle name="Normal 265 2 2 2 2 8" xfId="3216" xr:uid="{47C787E4-BE15-4FA8-AFB0-0C8F66E0B6F1}"/>
    <cellStyle name="Normal 265 2 2 2 3" xfId="182" xr:uid="{3073F24E-719F-41A8-8634-AA9CC83F9100}"/>
    <cellStyle name="Normal 265 2 2 2 3 2" xfId="255" xr:uid="{F4A5C71C-A840-4E8A-A362-20D1E8CE2A8D}"/>
    <cellStyle name="Normal 265 2 2 2 3 2 2" xfId="407" xr:uid="{97CF2489-F0F1-42D6-B9EB-F3546567CB37}"/>
    <cellStyle name="Normal 265 2 2 2 3 2 2 2" xfId="707" xr:uid="{6DAA7BB5-89B5-48EE-91A1-0AD3481B3396}"/>
    <cellStyle name="Normal 265 2 2 2 3 2 2 2 2" xfId="1311" xr:uid="{AAF31AA6-3AD1-419E-BD3E-AB1A7310AD6E}"/>
    <cellStyle name="Normal 265 2 2 2 3 2 2 2 2 2" xfId="3113" xr:uid="{72936EE0-FD89-4278-8C39-BCA1826DBC96}"/>
    <cellStyle name="Normal 265 2 2 2 3 2 2 2 3" xfId="2212" xr:uid="{6D4E959D-05B6-4939-9B03-195FF0BC472F}"/>
    <cellStyle name="Normal 265 2 2 2 3 2 2 2 4" xfId="3714" xr:uid="{3E84F99A-B5E3-4026-AB3C-BF81D263463E}"/>
    <cellStyle name="Normal 265 2 2 2 3 2 2 3" xfId="1611" xr:uid="{501AC4B7-A74F-43EF-895C-8EA34E73F128}"/>
    <cellStyle name="Normal 265 2 2 2 3 2 2 3 2" xfId="2512" xr:uid="{ADDCECA7-559E-4E27-BDEB-F8B4833E419E}"/>
    <cellStyle name="Normal 265 2 2 2 3 2 2 4" xfId="1007" xr:uid="{A38EB05A-E017-4B5B-B786-ECBB089CDCA1}"/>
    <cellStyle name="Normal 265 2 2 2 3 2 2 4 2" xfId="2812" xr:uid="{E6EDC3AF-4B37-4662-99E4-D5AFE327E4B1}"/>
    <cellStyle name="Normal 265 2 2 2 3 2 2 5" xfId="1911" xr:uid="{8D7B3CC1-D638-4DE9-8D6D-1B02DBAECEB9}"/>
    <cellStyle name="Normal 265 2 2 2 3 2 2 6" xfId="3414" xr:uid="{E6863BBF-A13E-4EC0-8051-F7CD9ECC7CE2}"/>
    <cellStyle name="Normal 265 2 2 2 3 2 3" xfId="557" xr:uid="{7075C05B-891E-4CC3-BB55-3AD37AA759E1}"/>
    <cellStyle name="Normal 265 2 2 2 3 2 3 2" xfId="1161" xr:uid="{6A9BBBB8-A57C-4450-80BB-3D5B87827CB1}"/>
    <cellStyle name="Normal 265 2 2 2 3 2 3 2 2" xfId="2963" xr:uid="{D438CA99-B440-4156-A70C-2E51B2FEA75C}"/>
    <cellStyle name="Normal 265 2 2 2 3 2 3 3" xfId="2062" xr:uid="{1FD39010-25DF-433F-B3DE-9DD0535734EB}"/>
    <cellStyle name="Normal 265 2 2 2 3 2 3 4" xfId="3564" xr:uid="{DD236AF3-4B64-41A0-A312-6D846BE3E6C9}"/>
    <cellStyle name="Normal 265 2 2 2 3 2 4" xfId="1461" xr:uid="{2008CA9D-8B86-4C94-A975-238554E36137}"/>
    <cellStyle name="Normal 265 2 2 2 3 2 4 2" xfId="2362" xr:uid="{64CA6B32-3219-44B2-BCBC-45D1F5B07AA8}"/>
    <cellStyle name="Normal 265 2 2 2 3 2 5" xfId="857" xr:uid="{0976F6DF-82BE-4E13-92DD-A1163EBA0291}"/>
    <cellStyle name="Normal 265 2 2 2 3 2 5 2" xfId="2662" xr:uid="{11B1ADD1-F833-4590-89C8-E6F9DE67DD7E}"/>
    <cellStyle name="Normal 265 2 2 2 3 2 6" xfId="1761" xr:uid="{0C8A02E4-FD87-4BC2-A26B-D0E04331E0D5}"/>
    <cellStyle name="Normal 265 2 2 2 3 2 7" xfId="3264" xr:uid="{5F84FDBF-13DF-4789-AAAC-AFD8024C9AE0}"/>
    <cellStyle name="Normal 265 2 2 2 3 3" xfId="335" xr:uid="{F1E50EAC-45BF-4A29-912C-127716315DCD}"/>
    <cellStyle name="Normal 265 2 2 2 3 3 2" xfId="635" xr:uid="{7AB5E245-190B-4920-83CB-697D840AC5EC}"/>
    <cellStyle name="Normal 265 2 2 2 3 3 2 2" xfId="1239" xr:uid="{87FDE390-07CE-4AEE-A106-3F2BCA592E7A}"/>
    <cellStyle name="Normal 265 2 2 2 3 3 2 2 2" xfId="3041" xr:uid="{855FC773-827A-430F-B63E-71B250F0054D}"/>
    <cellStyle name="Normal 265 2 2 2 3 3 2 3" xfId="2140" xr:uid="{05C79D1D-82A0-44BE-9980-CE56EF91CCF2}"/>
    <cellStyle name="Normal 265 2 2 2 3 3 2 4" xfId="3642" xr:uid="{5C2076F6-B82F-4AB5-8477-C5C91F23EBA2}"/>
    <cellStyle name="Normal 265 2 2 2 3 3 3" xfId="1539" xr:uid="{E95F37C4-2828-4138-9028-F223127956D2}"/>
    <cellStyle name="Normal 265 2 2 2 3 3 3 2" xfId="2440" xr:uid="{CF7C3B6D-C611-4C59-9E35-DEB402FDC6AD}"/>
    <cellStyle name="Normal 265 2 2 2 3 3 4" xfId="935" xr:uid="{CE3B7F78-8FD6-4D32-B4A0-5F23E222B578}"/>
    <cellStyle name="Normal 265 2 2 2 3 3 4 2" xfId="2740" xr:uid="{34EF4EA7-BD7A-4466-AE47-CAB683D2A68C}"/>
    <cellStyle name="Normal 265 2 2 2 3 3 5" xfId="1839" xr:uid="{E3664989-B58D-434C-89BF-4858AC12D7A8}"/>
    <cellStyle name="Normal 265 2 2 2 3 3 6" xfId="3342" xr:uid="{BC893DDC-5202-4490-943A-76C2EBA29AFE}"/>
    <cellStyle name="Normal 265 2 2 2 3 4" xfId="485" xr:uid="{CAEC261B-3DD5-4F8F-90C4-C0405E0EDF45}"/>
    <cellStyle name="Normal 265 2 2 2 3 4 2" xfId="1089" xr:uid="{F1BEAB78-7C6C-4581-BC5B-E661AB6EDD4C}"/>
    <cellStyle name="Normal 265 2 2 2 3 4 2 2" xfId="2891" xr:uid="{78A75110-129C-44DF-B15B-F9471156A7AB}"/>
    <cellStyle name="Normal 265 2 2 2 3 4 3" xfId="1990" xr:uid="{F4EAF492-B262-4570-8D77-51C3632EE3D4}"/>
    <cellStyle name="Normal 265 2 2 2 3 4 4" xfId="3492" xr:uid="{1C75D919-142D-4154-AE16-DC08EA4F28FE}"/>
    <cellStyle name="Normal 265 2 2 2 3 5" xfId="1389" xr:uid="{9EAA22AA-D869-4FFE-9120-489F7AADE7D7}"/>
    <cellStyle name="Normal 265 2 2 2 3 5 2" xfId="2290" xr:uid="{D765FD08-D916-4D07-880D-21734A47023E}"/>
    <cellStyle name="Normal 265 2 2 2 3 6" xfId="785" xr:uid="{62B45F39-45F3-402F-97EC-7CB2D69E906F}"/>
    <cellStyle name="Normal 265 2 2 2 3 6 2" xfId="2590" xr:uid="{B23D5530-DDB5-4C1B-A36C-939EA2EA31FA}"/>
    <cellStyle name="Normal 265 2 2 2 3 7" xfId="1689" xr:uid="{E311154D-09B6-402B-926A-0269642F8D05}"/>
    <cellStyle name="Normal 265 2 2 2 3 8" xfId="3192" xr:uid="{F8E700DA-A703-42D4-8AA8-6A256D9CDAD2}"/>
    <cellStyle name="Normal 265 2 2 2 4" xfId="231" xr:uid="{2994EBCB-5530-419A-BC09-75B5F8BCC21C}"/>
    <cellStyle name="Normal 265 2 2 2 4 2" xfId="383" xr:uid="{F79E9C2A-20AE-4081-B71A-EEDEB62E2798}"/>
    <cellStyle name="Normal 265 2 2 2 4 2 2" xfId="683" xr:uid="{B4DE4E4E-B9C2-47DC-99DF-9D46C11572A4}"/>
    <cellStyle name="Normal 265 2 2 2 4 2 2 2" xfId="1287" xr:uid="{7092FAB9-4B52-423D-9E8D-DA28982E7762}"/>
    <cellStyle name="Normal 265 2 2 2 4 2 2 2 2" xfId="3089" xr:uid="{A24B7CE0-3EE1-4556-A8D9-26DAF52FEA5C}"/>
    <cellStyle name="Normal 265 2 2 2 4 2 2 3" xfId="2188" xr:uid="{33E54479-E556-4D72-AA94-CF8B0051D06C}"/>
    <cellStyle name="Normal 265 2 2 2 4 2 2 4" xfId="3690" xr:uid="{7007EB39-32E7-4AF6-B674-D136CE1EC868}"/>
    <cellStyle name="Normal 265 2 2 2 4 2 3" xfId="1587" xr:uid="{264FEB2E-159A-4606-9468-3294EB441764}"/>
    <cellStyle name="Normal 265 2 2 2 4 2 3 2" xfId="2488" xr:uid="{1F8CFD48-D9CC-454A-9E84-8BA2B2FE490B}"/>
    <cellStyle name="Normal 265 2 2 2 4 2 4" xfId="983" xr:uid="{1B469216-3764-41F1-B858-492686CBE4CE}"/>
    <cellStyle name="Normal 265 2 2 2 4 2 4 2" xfId="2788" xr:uid="{0687B4E5-0283-4D02-9D26-BDCF2FA4DC43}"/>
    <cellStyle name="Normal 265 2 2 2 4 2 5" xfId="1887" xr:uid="{8703D8E5-D736-4865-9BE3-D846BD5D393A}"/>
    <cellStyle name="Normal 265 2 2 2 4 2 6" xfId="3390" xr:uid="{F8532951-06B3-4DA7-B748-6FC9627AA705}"/>
    <cellStyle name="Normal 265 2 2 2 4 3" xfId="533" xr:uid="{A52FE9DD-F707-4296-A89D-2C583DF5DF22}"/>
    <cellStyle name="Normal 265 2 2 2 4 3 2" xfId="1137" xr:uid="{A23574BB-5A32-4010-B519-1CE2DE287117}"/>
    <cellStyle name="Normal 265 2 2 2 4 3 2 2" xfId="2939" xr:uid="{00EA2527-1C17-4E38-9F36-10D516D5A044}"/>
    <cellStyle name="Normal 265 2 2 2 4 3 3" xfId="2038" xr:uid="{F260A55A-77E7-454F-A0B2-7F92DF060547}"/>
    <cellStyle name="Normal 265 2 2 2 4 3 4" xfId="3540" xr:uid="{B2369801-D071-4771-BB35-A19D02184D74}"/>
    <cellStyle name="Normal 265 2 2 2 4 4" xfId="1437" xr:uid="{EC0E1ECC-B1FA-43DA-A70F-7810213AF8F1}"/>
    <cellStyle name="Normal 265 2 2 2 4 4 2" xfId="2338" xr:uid="{51D65391-F40D-4E78-9DB0-B7E6C9CA0195}"/>
    <cellStyle name="Normal 265 2 2 2 4 5" xfId="833" xr:uid="{E306ADA0-5694-4DEA-8903-723F0F5D3D81}"/>
    <cellStyle name="Normal 265 2 2 2 4 5 2" xfId="2638" xr:uid="{9A079EE7-C586-433C-82C4-639E97CAEC57}"/>
    <cellStyle name="Normal 265 2 2 2 4 6" xfId="1737" xr:uid="{77A68404-E0E6-418A-94E3-2F8269B4FD6A}"/>
    <cellStyle name="Normal 265 2 2 2 4 7" xfId="3240" xr:uid="{274FBABD-A9BE-4404-90E0-C71248E2311E}"/>
    <cellStyle name="Normal 265 2 2 2 5" xfId="311" xr:uid="{A393FC46-17AF-4215-A2B4-185B7DEBB6DA}"/>
    <cellStyle name="Normal 265 2 2 2 5 2" xfId="611" xr:uid="{1CDCA75F-455B-4386-BE0F-1FD9FA4D343A}"/>
    <cellStyle name="Normal 265 2 2 2 5 2 2" xfId="1215" xr:uid="{5DBCAD51-C82D-47F3-AA6E-B0F8CAE7B421}"/>
    <cellStyle name="Normal 265 2 2 2 5 2 2 2" xfId="3017" xr:uid="{EB5E36B9-9658-41D3-836C-298486EA5899}"/>
    <cellStyle name="Normal 265 2 2 2 5 2 3" xfId="2116" xr:uid="{1D2D5522-1246-4A70-AAEF-700923D49559}"/>
    <cellStyle name="Normal 265 2 2 2 5 2 4" xfId="3618" xr:uid="{88B38431-18C6-4588-B18B-69628C18FB78}"/>
    <cellStyle name="Normal 265 2 2 2 5 3" xfId="1515" xr:uid="{F569879E-CDE5-4030-A85A-FAE77EEE838F}"/>
    <cellStyle name="Normal 265 2 2 2 5 3 2" xfId="2416" xr:uid="{A268FED7-1184-4009-9689-B109B3AFE59A}"/>
    <cellStyle name="Normal 265 2 2 2 5 4" xfId="911" xr:uid="{0D7AC0E2-FF94-4C5C-AB79-5D5790984328}"/>
    <cellStyle name="Normal 265 2 2 2 5 4 2" xfId="2716" xr:uid="{00C35F4F-D3CF-4CF0-940A-377971637E37}"/>
    <cellStyle name="Normal 265 2 2 2 5 5" xfId="1815" xr:uid="{76DF952E-E88C-42FA-9816-91A6187EF5B0}"/>
    <cellStyle name="Normal 265 2 2 2 5 6" xfId="3318" xr:uid="{DE0811F5-0472-4A06-93CB-AFC3DADBA5F3}"/>
    <cellStyle name="Normal 265 2 2 2 6" xfId="461" xr:uid="{CACF15A9-866D-413B-83A5-073331696EBA}"/>
    <cellStyle name="Normal 265 2 2 2 6 2" xfId="1065" xr:uid="{1B9227E3-319C-4719-8C7E-8B0D5675C35F}"/>
    <cellStyle name="Normal 265 2 2 2 6 2 2" xfId="2867" xr:uid="{7EC6A6FE-9305-464B-AF5B-CF1AA7A6A004}"/>
    <cellStyle name="Normal 265 2 2 2 6 3" xfId="1966" xr:uid="{5D8BA2CC-2B1C-4488-A6AD-2749C1BBC367}"/>
    <cellStyle name="Normal 265 2 2 2 6 4" xfId="3468" xr:uid="{21224E80-6CD8-4A81-AEDB-B6881864D95A}"/>
    <cellStyle name="Normal 265 2 2 2 7" xfId="1365" xr:uid="{A789E971-678C-4FCF-9D41-E433D7DB7BF9}"/>
    <cellStyle name="Normal 265 2 2 2 7 2" xfId="2266" xr:uid="{B5032D8E-F887-4455-A0E4-CC02F2D7C409}"/>
    <cellStyle name="Normal 265 2 2 2 8" xfId="761" xr:uid="{D4ECEABE-1F05-488F-897E-E3507F5BFD22}"/>
    <cellStyle name="Normal 265 2 2 2 8 2" xfId="2566" xr:uid="{53382CB1-59EE-4ACB-84A7-63306D217856}"/>
    <cellStyle name="Normal 265 2 2 2 9" xfId="1665" xr:uid="{E2B0832D-87C6-466B-A2B4-25C9C7719A82}"/>
    <cellStyle name="Normal 265 2 2 3" xfId="194" xr:uid="{B1CB493E-7BF7-4FC0-965A-ADFAED4913F5}"/>
    <cellStyle name="Normal 265 2 2 3 2" xfId="267" xr:uid="{C52D7AC6-7FDF-4E41-9E6D-787D73C0C82B}"/>
    <cellStyle name="Normal 265 2 2 3 2 2" xfId="419" xr:uid="{1E00E725-9ECB-4A36-B738-C4693E95154B}"/>
    <cellStyle name="Normal 265 2 2 3 2 2 2" xfId="719" xr:uid="{85B0CB3D-786D-401B-8702-FC8939676E04}"/>
    <cellStyle name="Normal 265 2 2 3 2 2 2 2" xfId="1323" xr:uid="{447FE137-C54A-4F42-A07D-B24737EA4806}"/>
    <cellStyle name="Normal 265 2 2 3 2 2 2 2 2" xfId="3125" xr:uid="{5EC48F27-36EB-478A-9559-8E1FACAD54AA}"/>
    <cellStyle name="Normal 265 2 2 3 2 2 2 3" xfId="2224" xr:uid="{C93779F4-0EE1-49D8-ABDD-BFB81369F7CA}"/>
    <cellStyle name="Normal 265 2 2 3 2 2 2 4" xfId="3726" xr:uid="{D4C6AB3D-37BE-4F4B-B8A2-DC21EA1EFBEC}"/>
    <cellStyle name="Normal 265 2 2 3 2 2 3" xfId="1623" xr:uid="{7010CF42-799E-486B-96FE-D153001BE111}"/>
    <cellStyle name="Normal 265 2 2 3 2 2 3 2" xfId="2524" xr:uid="{525AD1CA-7978-4000-9F34-FB52058A0BEA}"/>
    <cellStyle name="Normal 265 2 2 3 2 2 4" xfId="1019" xr:uid="{D5B7BCB4-432C-4F73-AAB6-6733924E7607}"/>
    <cellStyle name="Normal 265 2 2 3 2 2 4 2" xfId="2824" xr:uid="{B87AE571-3976-4E4B-9B28-BCF6C53041B7}"/>
    <cellStyle name="Normal 265 2 2 3 2 2 5" xfId="1923" xr:uid="{1AFDEC38-67FB-4EDF-A0F9-1E711D3485E9}"/>
    <cellStyle name="Normal 265 2 2 3 2 2 6" xfId="3426" xr:uid="{96AE105C-B0B2-4CA7-B90A-B08EAC5C3318}"/>
    <cellStyle name="Normal 265 2 2 3 2 3" xfId="569" xr:uid="{EB3DC7C3-ECCD-433D-BE73-BC103E5A4A86}"/>
    <cellStyle name="Normal 265 2 2 3 2 3 2" xfId="1173" xr:uid="{6503FBD3-4BD1-4AD9-81D6-5883DF73F9A0}"/>
    <cellStyle name="Normal 265 2 2 3 2 3 2 2" xfId="2975" xr:uid="{DADE113D-CDA8-4374-8F3F-725B1D8E3A4F}"/>
    <cellStyle name="Normal 265 2 2 3 2 3 3" xfId="2074" xr:uid="{8239AB28-C14A-4EF6-9F94-FCD8C07A0D1D}"/>
    <cellStyle name="Normal 265 2 2 3 2 3 4" xfId="3576" xr:uid="{2BF85C29-0FB6-4BDA-BBA9-4F637D836921}"/>
    <cellStyle name="Normal 265 2 2 3 2 4" xfId="1473" xr:uid="{C89FB052-740F-46E1-BC0B-4F9078537E3A}"/>
    <cellStyle name="Normal 265 2 2 3 2 4 2" xfId="2374" xr:uid="{3A0A7528-D154-42C4-8753-C0D79C0C10F7}"/>
    <cellStyle name="Normal 265 2 2 3 2 5" xfId="869" xr:uid="{B231FE29-E429-4889-9F31-5012221D0E95}"/>
    <cellStyle name="Normal 265 2 2 3 2 5 2" xfId="2674" xr:uid="{383D8B53-2F42-4480-A8A2-A8DBA64BDFCA}"/>
    <cellStyle name="Normal 265 2 2 3 2 6" xfId="1773" xr:uid="{F31A0360-6816-4200-B302-20B117368B7D}"/>
    <cellStyle name="Normal 265 2 2 3 2 7" xfId="3276" xr:uid="{32ADB605-D8C3-41EA-8862-849EA899A842}"/>
    <cellStyle name="Normal 265 2 2 3 3" xfId="347" xr:uid="{E93FA524-F1FB-403B-B906-58296E350ADF}"/>
    <cellStyle name="Normal 265 2 2 3 3 2" xfId="647" xr:uid="{CCE9C4AC-67BD-49C6-AA50-81DBF34374D4}"/>
    <cellStyle name="Normal 265 2 2 3 3 2 2" xfId="1251" xr:uid="{F688CD11-2823-4018-805B-5B0D43950DC6}"/>
    <cellStyle name="Normal 265 2 2 3 3 2 2 2" xfId="3053" xr:uid="{60CCCE5E-2BBA-4ADA-902B-E2969696EE23}"/>
    <cellStyle name="Normal 265 2 2 3 3 2 3" xfId="2152" xr:uid="{41D23B8C-FEA4-466A-9EBE-EACEC22ACF7C}"/>
    <cellStyle name="Normal 265 2 2 3 3 2 4" xfId="3654" xr:uid="{B6DCDF64-F5AB-40E4-A6AD-834CCEB165AE}"/>
    <cellStyle name="Normal 265 2 2 3 3 3" xfId="1551" xr:uid="{929825B7-EDD3-433E-BB86-DFE3E47A539B}"/>
    <cellStyle name="Normal 265 2 2 3 3 3 2" xfId="2452" xr:uid="{CBC0C7E6-05B6-48A7-9EE3-6ECBF2F0FAA8}"/>
    <cellStyle name="Normal 265 2 2 3 3 4" xfId="947" xr:uid="{5D5CC7FF-673A-4C0C-857C-ABF6042B973D}"/>
    <cellStyle name="Normal 265 2 2 3 3 4 2" xfId="2752" xr:uid="{5400826F-6BFD-48C1-AA43-621AEBD69D9A}"/>
    <cellStyle name="Normal 265 2 2 3 3 5" xfId="1851" xr:uid="{48C6F4D5-AE99-4F28-AA27-6EC88A8576D8}"/>
    <cellStyle name="Normal 265 2 2 3 3 6" xfId="3354" xr:uid="{2C46D6A7-9604-47CD-8E18-A4ACB99BEAA9}"/>
    <cellStyle name="Normal 265 2 2 3 4" xfId="497" xr:uid="{E36602E3-7E37-4664-A916-FE55F6B4A1B4}"/>
    <cellStyle name="Normal 265 2 2 3 4 2" xfId="1101" xr:uid="{DC08B16C-4737-4F1D-9469-F2A15EDB7C23}"/>
    <cellStyle name="Normal 265 2 2 3 4 2 2" xfId="2903" xr:uid="{DD3D19F3-7672-4E70-96D2-47624C33DD94}"/>
    <cellStyle name="Normal 265 2 2 3 4 3" xfId="2002" xr:uid="{9694E445-6C48-4024-B001-772287FB7819}"/>
    <cellStyle name="Normal 265 2 2 3 4 4" xfId="3504" xr:uid="{63CC2008-8964-4945-9481-2423BCAE76B7}"/>
    <cellStyle name="Normal 265 2 2 3 5" xfId="1401" xr:uid="{7FF32E23-5351-4AC6-AB8F-CDF626AECA5E}"/>
    <cellStyle name="Normal 265 2 2 3 5 2" xfId="2302" xr:uid="{D4F3542F-57C5-481A-975D-784D3A996B06}"/>
    <cellStyle name="Normal 265 2 2 3 6" xfId="797" xr:uid="{693A0004-06CD-473E-B562-909058ED08B8}"/>
    <cellStyle name="Normal 265 2 2 3 6 2" xfId="2602" xr:uid="{CE527C5F-4D71-43D2-93A6-E6EB5D6AB3AC}"/>
    <cellStyle name="Normal 265 2 2 3 7" xfId="1701" xr:uid="{53186AF4-BD99-4CA3-BBAA-F9134DEF818B}"/>
    <cellStyle name="Normal 265 2 2 3 8" xfId="3204" xr:uid="{18ABD58A-251F-4685-88B1-44F16A39BC9C}"/>
    <cellStyle name="Normal 265 2 2 4" xfId="170" xr:uid="{553A4E6B-184F-4752-8B6D-089F707A21F3}"/>
    <cellStyle name="Normal 265 2 2 4 2" xfId="243" xr:uid="{AF9A9AA2-075F-4015-8762-D3469D6B3C89}"/>
    <cellStyle name="Normal 265 2 2 4 2 2" xfId="395" xr:uid="{9FD471E7-AE8B-40A9-ABEF-D3A05EBC4F80}"/>
    <cellStyle name="Normal 265 2 2 4 2 2 2" xfId="695" xr:uid="{6E536034-FB21-4878-A571-A9152BDD7F07}"/>
    <cellStyle name="Normal 265 2 2 4 2 2 2 2" xfId="1299" xr:uid="{EC09C271-E08C-4223-B6C0-5D3092436CE1}"/>
    <cellStyle name="Normal 265 2 2 4 2 2 2 2 2" xfId="3101" xr:uid="{D1772A2A-141F-4BF5-9AAA-1DE7DA2EC4E3}"/>
    <cellStyle name="Normal 265 2 2 4 2 2 2 3" xfId="2200" xr:uid="{ECD3B94E-4376-4C03-B3D9-C27FABC3C205}"/>
    <cellStyle name="Normal 265 2 2 4 2 2 2 4" xfId="3702" xr:uid="{DD6FE4AC-E3A4-4695-9EC3-C6C9B9CA8D86}"/>
    <cellStyle name="Normal 265 2 2 4 2 2 3" xfId="1599" xr:uid="{D8D0B567-57BB-4F5B-A795-9D00B3695C7E}"/>
    <cellStyle name="Normal 265 2 2 4 2 2 3 2" xfId="2500" xr:uid="{220C2B0B-781C-4142-8455-C827CEB36BF4}"/>
    <cellStyle name="Normal 265 2 2 4 2 2 4" xfId="995" xr:uid="{E1624C9D-87DE-4E0A-AF8D-355C82EC2D25}"/>
    <cellStyle name="Normal 265 2 2 4 2 2 4 2" xfId="2800" xr:uid="{57C70BAE-CFA2-4261-9B73-F1169417B3F8}"/>
    <cellStyle name="Normal 265 2 2 4 2 2 5" xfId="1899" xr:uid="{769E3697-9FA5-4AE4-8F04-B6320B43AD0A}"/>
    <cellStyle name="Normal 265 2 2 4 2 2 6" xfId="3402" xr:uid="{5056E74A-B7A5-4A98-A27C-425636CEEF1E}"/>
    <cellStyle name="Normal 265 2 2 4 2 3" xfId="545" xr:uid="{F16D4DEE-5BFC-44D0-82DA-4367C3716F7D}"/>
    <cellStyle name="Normal 265 2 2 4 2 3 2" xfId="1149" xr:uid="{0BE26E37-0C50-4865-9E64-D028B109207B}"/>
    <cellStyle name="Normal 265 2 2 4 2 3 2 2" xfId="2951" xr:uid="{8CE49445-2EC0-423A-9957-601F80D978EA}"/>
    <cellStyle name="Normal 265 2 2 4 2 3 3" xfId="2050" xr:uid="{C0634110-1055-4810-87C7-D5665C2D89B3}"/>
    <cellStyle name="Normal 265 2 2 4 2 3 4" xfId="3552" xr:uid="{20D9C1B4-AE2C-44BE-8CEF-56BC9CB8221A}"/>
    <cellStyle name="Normal 265 2 2 4 2 4" xfId="1449" xr:uid="{68867B8C-A543-434A-B7C5-0D7FBAFFFCFC}"/>
    <cellStyle name="Normal 265 2 2 4 2 4 2" xfId="2350" xr:uid="{88A1C6C6-402D-4681-B0C7-AC81CAAD4E80}"/>
    <cellStyle name="Normal 265 2 2 4 2 5" xfId="845" xr:uid="{5C096F94-16AC-4F00-82CC-99F19B5F6667}"/>
    <cellStyle name="Normal 265 2 2 4 2 5 2" xfId="2650" xr:uid="{80E4732E-F142-4AA0-A82F-AEC189C8160F}"/>
    <cellStyle name="Normal 265 2 2 4 2 6" xfId="1749" xr:uid="{76768E73-20B4-4CA3-ABC3-99289C0DEB7E}"/>
    <cellStyle name="Normal 265 2 2 4 2 7" xfId="3252" xr:uid="{0A1FF987-2479-4C9D-86E5-D98ADC08BA2C}"/>
    <cellStyle name="Normal 265 2 2 4 3" xfId="323" xr:uid="{E2889CEA-E2FE-40BA-B25E-3D4E057B65EE}"/>
    <cellStyle name="Normal 265 2 2 4 3 2" xfId="623" xr:uid="{67888E15-B1A3-4143-B767-2D123EBE60FD}"/>
    <cellStyle name="Normal 265 2 2 4 3 2 2" xfId="1227" xr:uid="{02D870FD-FFF4-43E7-9654-99315A75AF3A}"/>
    <cellStyle name="Normal 265 2 2 4 3 2 2 2" xfId="3029" xr:uid="{80D8116F-9868-4232-AE52-C330CDE4229A}"/>
    <cellStyle name="Normal 265 2 2 4 3 2 3" xfId="2128" xr:uid="{65CDB928-40F7-4ED0-A4E0-618B172572DA}"/>
    <cellStyle name="Normal 265 2 2 4 3 2 4" xfId="3630" xr:uid="{71DB51F3-B0B7-452A-A637-71D50FB2283E}"/>
    <cellStyle name="Normal 265 2 2 4 3 3" xfId="1527" xr:uid="{04D836A1-5A5C-4813-BA2A-8373C310EE25}"/>
    <cellStyle name="Normal 265 2 2 4 3 3 2" xfId="2428" xr:uid="{F0122080-D11A-42BF-83B1-E7FFA8A9D12A}"/>
    <cellStyle name="Normal 265 2 2 4 3 4" xfId="923" xr:uid="{51720D77-5AF8-4ADF-9CD5-3343F3FF0452}"/>
    <cellStyle name="Normal 265 2 2 4 3 4 2" xfId="2728" xr:uid="{8A48F61B-5C9E-44DA-8985-BAB493D36BDF}"/>
    <cellStyle name="Normal 265 2 2 4 3 5" xfId="1827" xr:uid="{FC01A759-03DA-4DFD-9FD6-DAE87F37DDAB}"/>
    <cellStyle name="Normal 265 2 2 4 3 6" xfId="3330" xr:uid="{E2B992A7-A1D9-44BD-880F-43824B105B3E}"/>
    <cellStyle name="Normal 265 2 2 4 4" xfId="473" xr:uid="{B6D41DAF-5525-4CE1-902F-D0279FDD5263}"/>
    <cellStyle name="Normal 265 2 2 4 4 2" xfId="1077" xr:uid="{FCA98E98-BC29-4771-A31E-CE822F67E05E}"/>
    <cellStyle name="Normal 265 2 2 4 4 2 2" xfId="2879" xr:uid="{4C46B4E4-7ADA-4B9E-903B-09C0F9EED9CD}"/>
    <cellStyle name="Normal 265 2 2 4 4 3" xfId="1978" xr:uid="{5002CAA8-9EE4-4F4F-8102-B0167A013948}"/>
    <cellStyle name="Normal 265 2 2 4 4 4" xfId="3480" xr:uid="{429F41B6-C304-466E-843C-3744DCE82C46}"/>
    <cellStyle name="Normal 265 2 2 4 5" xfId="1377" xr:uid="{0EB5425A-9A97-4CDF-B5E6-F98596CF66A2}"/>
    <cellStyle name="Normal 265 2 2 4 5 2" xfId="2278" xr:uid="{1D536F1E-0E71-4CC7-91A9-40B48B02A9AE}"/>
    <cellStyle name="Normal 265 2 2 4 6" xfId="773" xr:uid="{C22954B4-FA06-4CDA-AAFD-3E8139F12FCA}"/>
    <cellStyle name="Normal 265 2 2 4 6 2" xfId="2578" xr:uid="{D42F2B96-B6B1-4CFB-B9EC-6C95B8E3BC81}"/>
    <cellStyle name="Normal 265 2 2 4 7" xfId="1677" xr:uid="{1FBD3F6C-BBA6-4E7C-9786-FD3AB8074983}"/>
    <cellStyle name="Normal 265 2 2 4 8" xfId="3180" xr:uid="{9BE7F979-0920-49E2-8637-06299EC8B31B}"/>
    <cellStyle name="Normal 265 2 2 5" xfId="219" xr:uid="{C48155F4-0892-456F-812F-7D4E4D7D4227}"/>
    <cellStyle name="Normal 265 2 2 5 2" xfId="371" xr:uid="{93BFBB8D-0BE8-4C4D-A6EB-A51153938F75}"/>
    <cellStyle name="Normal 265 2 2 5 2 2" xfId="671" xr:uid="{7827E9D8-FA49-4408-B975-39763A8A5A53}"/>
    <cellStyle name="Normal 265 2 2 5 2 2 2" xfId="1275" xr:uid="{BC46B47E-7FA1-4ACC-9395-141B45372B15}"/>
    <cellStyle name="Normal 265 2 2 5 2 2 2 2" xfId="3077" xr:uid="{F56CF0BA-C0F9-4598-8AB9-C32B47BC18E7}"/>
    <cellStyle name="Normal 265 2 2 5 2 2 3" xfId="2176" xr:uid="{EE1CBE94-E7F7-4E27-857E-4D8C41F57C41}"/>
    <cellStyle name="Normal 265 2 2 5 2 2 4" xfId="3678" xr:uid="{C38A00DC-A0EF-42F3-ABAA-46EB70C0C665}"/>
    <cellStyle name="Normal 265 2 2 5 2 3" xfId="1575" xr:uid="{42707BCD-DC6B-42A1-8CE0-56EC1DD6F9E1}"/>
    <cellStyle name="Normal 265 2 2 5 2 3 2" xfId="2476" xr:uid="{BBD1915D-872B-4604-B8E3-2F7197F553DF}"/>
    <cellStyle name="Normal 265 2 2 5 2 4" xfId="971" xr:uid="{9C6CD2D2-C2A3-420D-BA54-6EE0D7EC725B}"/>
    <cellStyle name="Normal 265 2 2 5 2 4 2" xfId="2776" xr:uid="{9F44D5D6-B0E4-483C-BE47-97695AFC0522}"/>
    <cellStyle name="Normal 265 2 2 5 2 5" xfId="1875" xr:uid="{575F4669-D282-4A7B-83AE-6F62B6193EC9}"/>
    <cellStyle name="Normal 265 2 2 5 2 6" xfId="3378" xr:uid="{EC916C67-0BE5-4D6C-9E23-86851BE2A13E}"/>
    <cellStyle name="Normal 265 2 2 5 3" xfId="521" xr:uid="{7DB31C32-95A7-4D84-A16B-6E5CF9E41720}"/>
    <cellStyle name="Normal 265 2 2 5 3 2" xfId="1125" xr:uid="{588FA78E-B77B-4A31-84EF-A9D3EED44172}"/>
    <cellStyle name="Normal 265 2 2 5 3 2 2" xfId="2927" xr:uid="{7278A261-0385-463D-BF05-7DEEEF29F850}"/>
    <cellStyle name="Normal 265 2 2 5 3 3" xfId="2026" xr:uid="{693E2E7E-EB8E-4AD5-BB43-D9B661BDD967}"/>
    <cellStyle name="Normal 265 2 2 5 3 4" xfId="3528" xr:uid="{147CEE9F-4F23-4005-B9C8-57A4F3AD1D2F}"/>
    <cellStyle name="Normal 265 2 2 5 4" xfId="1425" xr:uid="{D2969265-B071-417F-913E-BBCC94931B73}"/>
    <cellStyle name="Normal 265 2 2 5 4 2" xfId="2326" xr:uid="{32BA6B02-763F-45D0-9B8C-EF0B544100B7}"/>
    <cellStyle name="Normal 265 2 2 5 5" xfId="821" xr:uid="{FB82252F-18CB-4915-89D1-1155C93E3ADA}"/>
    <cellStyle name="Normal 265 2 2 5 5 2" xfId="2626" xr:uid="{D54A2BB7-86C7-4D0F-9F1D-DDCBF1C3456D}"/>
    <cellStyle name="Normal 265 2 2 5 6" xfId="1725" xr:uid="{8CD52290-C1F3-47C2-92E0-C55E20539B76}"/>
    <cellStyle name="Normal 265 2 2 5 7" xfId="3228" xr:uid="{28386C8E-870B-48D5-8089-5653A4366F98}"/>
    <cellStyle name="Normal 265 2 2 6" xfId="299" xr:uid="{AFA1906B-8814-454C-9880-15D318BB92E2}"/>
    <cellStyle name="Normal 265 2 2 6 2" xfId="599" xr:uid="{4F305B14-57DF-4C6C-B737-4287DB287776}"/>
    <cellStyle name="Normal 265 2 2 6 2 2" xfId="1203" xr:uid="{FFD7F832-0152-4CDF-953F-12C59EE43485}"/>
    <cellStyle name="Normal 265 2 2 6 2 2 2" xfId="3005" xr:uid="{AA3FE706-0850-4124-B83C-1EE8EB53BF28}"/>
    <cellStyle name="Normal 265 2 2 6 2 3" xfId="2104" xr:uid="{E6812DF2-37C9-4674-A725-2D1802194A42}"/>
    <cellStyle name="Normal 265 2 2 6 2 4" xfId="3606" xr:uid="{42A1C0E5-E8B3-4195-8D3D-8E8954333704}"/>
    <cellStyle name="Normal 265 2 2 6 3" xfId="1503" xr:uid="{2EDCCDC1-93FE-4400-AB72-201B68C2B127}"/>
    <cellStyle name="Normal 265 2 2 6 3 2" xfId="2404" xr:uid="{7104AA5B-AFBF-47F4-A866-C5E3675291BF}"/>
    <cellStyle name="Normal 265 2 2 6 4" xfId="899" xr:uid="{A713A432-7CEC-44AE-97EA-EEB1AE24A1D5}"/>
    <cellStyle name="Normal 265 2 2 6 4 2" xfId="2704" xr:uid="{3B1EFB98-40A8-421A-8D33-86B83791D370}"/>
    <cellStyle name="Normal 265 2 2 6 5" xfId="1803" xr:uid="{60B5CBE4-8499-42E1-8550-9A6FE2EA2E0D}"/>
    <cellStyle name="Normal 265 2 2 6 6" xfId="3306" xr:uid="{A161D99C-4722-43F8-A72A-8DEC79AC1F73}"/>
    <cellStyle name="Normal 265 2 2 7" xfId="449" xr:uid="{7DE56268-83ED-452C-A8F6-6907A9C0BAAB}"/>
    <cellStyle name="Normal 265 2 2 7 2" xfId="1053" xr:uid="{B506F771-F4CE-451B-B0B5-1ABD391AC34A}"/>
    <cellStyle name="Normal 265 2 2 7 2 2" xfId="2855" xr:uid="{67E5717E-5D5C-4D32-AF3F-4DD8E1C679B5}"/>
    <cellStyle name="Normal 265 2 2 7 3" xfId="1954" xr:uid="{F78341F6-EF8B-4E96-A47B-611F6F1CA9B2}"/>
    <cellStyle name="Normal 265 2 2 7 4" xfId="3456" xr:uid="{CB02D438-77E6-4865-9058-EA26FE3F8142}"/>
    <cellStyle name="Normal 265 2 2 8" xfId="1353" xr:uid="{54350876-558D-4979-BBF9-2E881D2152A0}"/>
    <cellStyle name="Normal 265 2 2 8 2" xfId="2254" xr:uid="{2211D39F-0AC6-454D-8D4D-54FE05EF34AD}"/>
    <cellStyle name="Normal 265 2 2 9" xfId="749" xr:uid="{42C7C98D-C6B9-454A-A502-2AB989CCC4D1}"/>
    <cellStyle name="Normal 265 2 2 9 2" xfId="2554" xr:uid="{EAFBB1BD-A5B0-4AAA-A16C-EC7F03D6620B}"/>
    <cellStyle name="Normal 265 2 3" xfId="151" xr:uid="{4ABC734C-83DD-4285-9B75-5D7BDB32CC6C}"/>
    <cellStyle name="Normal 265 2 3 10" xfId="3162" xr:uid="{2DD4D396-5759-48CA-B3F9-22AC3CB0505F}"/>
    <cellStyle name="Normal 265 2 3 2" xfId="200" xr:uid="{9E4321AC-EB88-49EE-81FF-4C447FDC898E}"/>
    <cellStyle name="Normal 265 2 3 2 2" xfId="273" xr:uid="{5F400553-EBC7-43F4-B9AB-B0F633AF8C90}"/>
    <cellStyle name="Normal 265 2 3 2 2 2" xfId="425" xr:uid="{DDB48C05-D93C-4084-BE4C-9EB93C7DA086}"/>
    <cellStyle name="Normal 265 2 3 2 2 2 2" xfId="725" xr:uid="{7DD38878-701F-41AB-9A95-ACBD74ACDEFD}"/>
    <cellStyle name="Normal 265 2 3 2 2 2 2 2" xfId="1329" xr:uid="{8CA55A1E-AA5F-4472-9E6E-7B34A43EC946}"/>
    <cellStyle name="Normal 265 2 3 2 2 2 2 2 2" xfId="3131" xr:uid="{7CDD2844-FA21-4361-9457-81F104F9ECAC}"/>
    <cellStyle name="Normal 265 2 3 2 2 2 2 3" xfId="2230" xr:uid="{3E1548B8-4F71-4608-AE6A-5366B6313CA1}"/>
    <cellStyle name="Normal 265 2 3 2 2 2 2 4" xfId="3732" xr:uid="{4309D76E-878A-4693-A233-FDD7ECE47D18}"/>
    <cellStyle name="Normal 265 2 3 2 2 2 3" xfId="1629" xr:uid="{01A121FE-E01D-4391-B21F-234DFE737B8F}"/>
    <cellStyle name="Normal 265 2 3 2 2 2 3 2" xfId="2530" xr:uid="{7F43D204-FFE5-4A27-B144-D0F21AA8895B}"/>
    <cellStyle name="Normal 265 2 3 2 2 2 4" xfId="1025" xr:uid="{87D11D59-4AEB-4013-A351-118DFD357F89}"/>
    <cellStyle name="Normal 265 2 3 2 2 2 4 2" xfId="2830" xr:uid="{53751670-4E8A-45F7-9924-1BF318DA3AAC}"/>
    <cellStyle name="Normal 265 2 3 2 2 2 5" xfId="1929" xr:uid="{F0AD71A9-A79C-41CB-B722-6142A2D958C2}"/>
    <cellStyle name="Normal 265 2 3 2 2 2 6" xfId="3432" xr:uid="{5205FD28-2D1B-40A1-9821-DF038CC21F6D}"/>
    <cellStyle name="Normal 265 2 3 2 2 3" xfId="575" xr:uid="{73BC8244-AFC5-4959-9D64-E9F45CF9A136}"/>
    <cellStyle name="Normal 265 2 3 2 2 3 2" xfId="1179" xr:uid="{75C8A71D-7624-4F86-8CF0-948FAA77B1E0}"/>
    <cellStyle name="Normal 265 2 3 2 2 3 2 2" xfId="2981" xr:uid="{C13B6976-4063-4687-8050-697223446BFB}"/>
    <cellStyle name="Normal 265 2 3 2 2 3 3" xfId="2080" xr:uid="{35B3C4CE-9D1F-41B7-9C4F-887C91DA9CA6}"/>
    <cellStyle name="Normal 265 2 3 2 2 3 4" xfId="3582" xr:uid="{0B20BFE4-951A-4762-80D0-2BC66C39E90C}"/>
    <cellStyle name="Normal 265 2 3 2 2 4" xfId="1479" xr:uid="{2CD88815-ABE8-433B-96D2-C613C8DB50C6}"/>
    <cellStyle name="Normal 265 2 3 2 2 4 2" xfId="2380" xr:uid="{680AA3DD-6963-41A8-8001-61B21191FA7A}"/>
    <cellStyle name="Normal 265 2 3 2 2 5" xfId="875" xr:uid="{8C265965-0025-43C2-9956-F47BA9485A53}"/>
    <cellStyle name="Normal 265 2 3 2 2 5 2" xfId="2680" xr:uid="{0D73AED0-A26E-46EE-81BE-9ACE9423C43E}"/>
    <cellStyle name="Normal 265 2 3 2 2 6" xfId="1779" xr:uid="{3CCF2063-69CA-4AF1-90C7-0C72F5A4687D}"/>
    <cellStyle name="Normal 265 2 3 2 2 7" xfId="3282" xr:uid="{862C791D-7FE6-4AD2-91FF-DE09FF0F8764}"/>
    <cellStyle name="Normal 265 2 3 2 3" xfId="353" xr:uid="{D77A472F-F70D-4F35-B3C0-E97D1AD9B822}"/>
    <cellStyle name="Normal 265 2 3 2 3 2" xfId="653" xr:uid="{FE1CE6E1-5E0D-4E67-9BA4-B4D24FAC8DCA}"/>
    <cellStyle name="Normal 265 2 3 2 3 2 2" xfId="1257" xr:uid="{4DB3A142-663B-4C6A-AEE6-E3187F81CF7C}"/>
    <cellStyle name="Normal 265 2 3 2 3 2 2 2" xfId="3059" xr:uid="{FF54EF86-D5B4-44A1-92E0-6C3405261241}"/>
    <cellStyle name="Normal 265 2 3 2 3 2 3" xfId="2158" xr:uid="{827270EF-7568-42E4-8649-265675552249}"/>
    <cellStyle name="Normal 265 2 3 2 3 2 4" xfId="3660" xr:uid="{EFFE1DE2-5A5D-4FC1-B9EA-F0D802BA3710}"/>
    <cellStyle name="Normal 265 2 3 2 3 3" xfId="1557" xr:uid="{08ED9DD2-B9CA-483A-9861-DA00C9FDF362}"/>
    <cellStyle name="Normal 265 2 3 2 3 3 2" xfId="2458" xr:uid="{3E710C12-D9AC-4407-97B7-0AFAFA06867E}"/>
    <cellStyle name="Normal 265 2 3 2 3 4" xfId="953" xr:uid="{F73B0224-86F2-471E-AE4D-866E4878C9B6}"/>
    <cellStyle name="Normal 265 2 3 2 3 4 2" xfId="2758" xr:uid="{8E96B8F5-612D-4859-AF0F-FCF8AC838203}"/>
    <cellStyle name="Normal 265 2 3 2 3 5" xfId="1857" xr:uid="{36A1E71B-4932-4A57-BA91-EB366ABF2985}"/>
    <cellStyle name="Normal 265 2 3 2 3 6" xfId="3360" xr:uid="{068456C1-9A5C-4148-9D9C-16233339DB51}"/>
    <cellStyle name="Normal 265 2 3 2 4" xfId="503" xr:uid="{7400C2E1-9D0A-43F4-B73E-D0C0BC950F9A}"/>
    <cellStyle name="Normal 265 2 3 2 4 2" xfId="1107" xr:uid="{70A7710E-2729-40B9-AB0D-2CE5262D341A}"/>
    <cellStyle name="Normal 265 2 3 2 4 2 2" xfId="2909" xr:uid="{CF031E3E-C615-4AB1-B33E-2EED75140A84}"/>
    <cellStyle name="Normal 265 2 3 2 4 3" xfId="2008" xr:uid="{236AF1F0-9126-49E9-9383-5F1A6C3E0F90}"/>
    <cellStyle name="Normal 265 2 3 2 4 4" xfId="3510" xr:uid="{0620FA45-6F7F-4BAD-A82F-408A18E9DA87}"/>
    <cellStyle name="Normal 265 2 3 2 5" xfId="1407" xr:uid="{68DADCED-3B78-4F08-9BAB-5A6458F001A6}"/>
    <cellStyle name="Normal 265 2 3 2 5 2" xfId="2308" xr:uid="{57AFD580-2DEF-4027-A17D-119B9DE7E5B1}"/>
    <cellStyle name="Normal 265 2 3 2 6" xfId="803" xr:uid="{5289391C-8A76-4582-8491-41ECF48147A0}"/>
    <cellStyle name="Normal 265 2 3 2 6 2" xfId="2608" xr:uid="{E50197DE-29B2-4580-B2AF-97DA78BD33C9}"/>
    <cellStyle name="Normal 265 2 3 2 7" xfId="1707" xr:uid="{DBBE2E7B-B090-4278-B502-D573F8CED1D8}"/>
    <cellStyle name="Normal 265 2 3 2 8" xfId="3210" xr:uid="{9EFFAC3E-D177-4B9A-8CC7-630B0CE101A5}"/>
    <cellStyle name="Normal 265 2 3 3" xfId="176" xr:uid="{5BFE63D5-ECD1-43F4-AA08-9BED0CC53730}"/>
    <cellStyle name="Normal 265 2 3 3 2" xfId="249" xr:uid="{FEA42E00-15FD-47B2-A42D-84375BC33CC6}"/>
    <cellStyle name="Normal 265 2 3 3 2 2" xfId="401" xr:uid="{9BC652DC-98FF-4274-ADDC-006B09FF4C45}"/>
    <cellStyle name="Normal 265 2 3 3 2 2 2" xfId="701" xr:uid="{B53C8277-30E7-4219-90EB-5FAFCC848209}"/>
    <cellStyle name="Normal 265 2 3 3 2 2 2 2" xfId="1305" xr:uid="{360E80CB-CF3B-483C-9A40-C5B24E7100D5}"/>
    <cellStyle name="Normal 265 2 3 3 2 2 2 2 2" xfId="3107" xr:uid="{7B840BD4-94AD-4A3C-9581-9E3E52C561B7}"/>
    <cellStyle name="Normal 265 2 3 3 2 2 2 3" xfId="2206" xr:uid="{2A78CA0D-F259-49BA-A66A-7890A0EA329A}"/>
    <cellStyle name="Normal 265 2 3 3 2 2 2 4" xfId="3708" xr:uid="{B95B2C5A-C8A4-4478-8889-51A79DD4AD4A}"/>
    <cellStyle name="Normal 265 2 3 3 2 2 3" xfId="1605" xr:uid="{E89371DC-F8D9-4A10-8F01-3C6951B7A6BD}"/>
    <cellStyle name="Normal 265 2 3 3 2 2 3 2" xfId="2506" xr:uid="{48B81EEF-0F2D-4B65-B3DA-4692EB17EA3B}"/>
    <cellStyle name="Normal 265 2 3 3 2 2 4" xfId="1001" xr:uid="{D2EDC8CF-026E-43BD-B109-9072BFEEC58A}"/>
    <cellStyle name="Normal 265 2 3 3 2 2 4 2" xfId="2806" xr:uid="{B2722F33-4623-4928-8D21-60EB6CCC2C07}"/>
    <cellStyle name="Normal 265 2 3 3 2 2 5" xfId="1905" xr:uid="{F5B4AC8B-0311-4AA5-8D2E-40EAEFB60434}"/>
    <cellStyle name="Normal 265 2 3 3 2 2 6" xfId="3408" xr:uid="{F56324AA-3341-49F9-9404-AAF826DF4758}"/>
    <cellStyle name="Normal 265 2 3 3 2 3" xfId="551" xr:uid="{15654252-74E0-44B0-971D-9BE56DD5EE9D}"/>
    <cellStyle name="Normal 265 2 3 3 2 3 2" xfId="1155" xr:uid="{8906C671-F620-41BE-9A02-FD0EC10D18D8}"/>
    <cellStyle name="Normal 265 2 3 3 2 3 2 2" xfId="2957" xr:uid="{833F9B86-8658-4A99-8471-B92E47195B94}"/>
    <cellStyle name="Normal 265 2 3 3 2 3 3" xfId="2056" xr:uid="{37AF3880-B1ED-4A2B-B753-F46806B2BE46}"/>
    <cellStyle name="Normal 265 2 3 3 2 3 4" xfId="3558" xr:uid="{AE97291A-EB0E-4F02-B01C-7A62F7783A47}"/>
    <cellStyle name="Normal 265 2 3 3 2 4" xfId="1455" xr:uid="{85A7A439-F288-4F1E-A440-DDFE63690C18}"/>
    <cellStyle name="Normal 265 2 3 3 2 4 2" xfId="2356" xr:uid="{2C51CC0D-5E58-46F7-A6A0-2B0A6E450A68}"/>
    <cellStyle name="Normal 265 2 3 3 2 5" xfId="851" xr:uid="{0C02DD71-AD02-4DF9-9FDD-2DE88581A12F}"/>
    <cellStyle name="Normal 265 2 3 3 2 5 2" xfId="2656" xr:uid="{6900E576-D07D-45A0-961F-F5DBD8288198}"/>
    <cellStyle name="Normal 265 2 3 3 2 6" xfId="1755" xr:uid="{A6FA1D53-7196-4887-8CE0-CDDF42AF5E2C}"/>
    <cellStyle name="Normal 265 2 3 3 2 7" xfId="3258" xr:uid="{34604E70-2512-4823-A276-EC9827DEDD38}"/>
    <cellStyle name="Normal 265 2 3 3 3" xfId="329" xr:uid="{839C1C91-F54D-4D30-BACD-B19A061DC641}"/>
    <cellStyle name="Normal 265 2 3 3 3 2" xfId="629" xr:uid="{E7C3FB3B-DA65-45A1-A91E-36C2942D01E0}"/>
    <cellStyle name="Normal 265 2 3 3 3 2 2" xfId="1233" xr:uid="{FC6A1F2D-E8DB-41A5-B9F6-66FF5CAC534B}"/>
    <cellStyle name="Normal 265 2 3 3 3 2 2 2" xfId="3035" xr:uid="{AAB837BB-DE95-40B2-A3DB-3F7589727CD0}"/>
    <cellStyle name="Normal 265 2 3 3 3 2 3" xfId="2134" xr:uid="{3300FF61-C086-4CB1-8BCC-08628B344FB9}"/>
    <cellStyle name="Normal 265 2 3 3 3 2 4" xfId="3636" xr:uid="{71171799-B8A6-435F-B285-BA864DF81506}"/>
    <cellStyle name="Normal 265 2 3 3 3 3" xfId="1533" xr:uid="{1475282A-ECAD-4114-A8E4-11283B34D44A}"/>
    <cellStyle name="Normal 265 2 3 3 3 3 2" xfId="2434" xr:uid="{8091309A-2434-4A2D-9972-F16987B6A3C5}"/>
    <cellStyle name="Normal 265 2 3 3 3 4" xfId="929" xr:uid="{756256F0-EE38-4026-898A-76343DCF8E3F}"/>
    <cellStyle name="Normal 265 2 3 3 3 4 2" xfId="2734" xr:uid="{B2CE4592-D6E9-47C3-82B4-9E577147820D}"/>
    <cellStyle name="Normal 265 2 3 3 3 5" xfId="1833" xr:uid="{A7F11843-4B38-440D-9D52-A1A5A496D24C}"/>
    <cellStyle name="Normal 265 2 3 3 3 6" xfId="3336" xr:uid="{806893FD-740F-4173-9C95-D0230D164147}"/>
    <cellStyle name="Normal 265 2 3 3 4" xfId="479" xr:uid="{74EF726C-DA96-4986-A698-1997622DDE81}"/>
    <cellStyle name="Normal 265 2 3 3 4 2" xfId="1083" xr:uid="{CA6328BF-E624-43FB-86BB-F12C3ECE5880}"/>
    <cellStyle name="Normal 265 2 3 3 4 2 2" xfId="2885" xr:uid="{65CF3AE6-7E42-4E0E-9FA6-709BF1FFF8FA}"/>
    <cellStyle name="Normal 265 2 3 3 4 3" xfId="1984" xr:uid="{86CA3F19-33BB-4FB3-BFD2-1FA3730983FB}"/>
    <cellStyle name="Normal 265 2 3 3 4 4" xfId="3486" xr:uid="{BA59AB09-5C66-43E8-ADB4-8B933354EC90}"/>
    <cellStyle name="Normal 265 2 3 3 5" xfId="1383" xr:uid="{ED4FE4BF-FC1C-4B74-A34C-8D1FEFDB1274}"/>
    <cellStyle name="Normal 265 2 3 3 5 2" xfId="2284" xr:uid="{24BE1C7E-8DE6-416F-8634-DE608B601D78}"/>
    <cellStyle name="Normal 265 2 3 3 6" xfId="779" xr:uid="{431BFAB3-1ED2-47FF-9A8E-2B37C4400C84}"/>
    <cellStyle name="Normal 265 2 3 3 6 2" xfId="2584" xr:uid="{FBD90E9C-C1D2-499A-9263-412A88793B79}"/>
    <cellStyle name="Normal 265 2 3 3 7" xfId="1683" xr:uid="{A28BA63A-2843-46C0-B9D9-F70F45CD2DB3}"/>
    <cellStyle name="Normal 265 2 3 3 8" xfId="3186" xr:uid="{BFC7D58E-8272-4A0A-8CAE-FB303958FCB5}"/>
    <cellStyle name="Normal 265 2 3 4" xfId="225" xr:uid="{0BC63B20-D63C-47AD-864E-F67BE7071CB4}"/>
    <cellStyle name="Normal 265 2 3 4 2" xfId="377" xr:uid="{FB6699B0-346B-46B7-91A2-E2FCA795E9B6}"/>
    <cellStyle name="Normal 265 2 3 4 2 2" xfId="677" xr:uid="{293AE5C2-D322-43A8-8D51-98C40CFFC389}"/>
    <cellStyle name="Normal 265 2 3 4 2 2 2" xfId="1281" xr:uid="{5CA8A39B-8BC8-4A72-97BD-755DA8DB8721}"/>
    <cellStyle name="Normal 265 2 3 4 2 2 2 2" xfId="3083" xr:uid="{11AB2F90-405C-4315-8323-89421DE56818}"/>
    <cellStyle name="Normal 265 2 3 4 2 2 3" xfId="2182" xr:uid="{A7ECF7DC-E361-4B2F-A437-E7E46A14E867}"/>
    <cellStyle name="Normal 265 2 3 4 2 2 4" xfId="3684" xr:uid="{339FB013-0172-4D02-87A7-05B62532CBD1}"/>
    <cellStyle name="Normal 265 2 3 4 2 3" xfId="1581" xr:uid="{85B80D6B-D72C-48AD-AD61-ABB230A26B8C}"/>
    <cellStyle name="Normal 265 2 3 4 2 3 2" xfId="2482" xr:uid="{9A4BB1DC-AF67-4C26-B9F2-6066DBF88066}"/>
    <cellStyle name="Normal 265 2 3 4 2 4" xfId="977" xr:uid="{108FB2F5-6F55-4A70-9E95-9B168A34D162}"/>
    <cellStyle name="Normal 265 2 3 4 2 4 2" xfId="2782" xr:uid="{28C4DA51-3C9B-4D9B-BF31-0C90CF03ABA0}"/>
    <cellStyle name="Normal 265 2 3 4 2 5" xfId="1881" xr:uid="{5E11C964-21E5-4425-B2C6-5EFA5D182F78}"/>
    <cellStyle name="Normal 265 2 3 4 2 6" xfId="3384" xr:uid="{8EBBA5E3-D53E-4D19-8A3C-B45ADB1963F4}"/>
    <cellStyle name="Normal 265 2 3 4 3" xfId="527" xr:uid="{FB08B4F2-BA64-4854-B20A-228257D25BD3}"/>
    <cellStyle name="Normal 265 2 3 4 3 2" xfId="1131" xr:uid="{D5F7A600-8670-4BC7-8ACB-250B7B58D027}"/>
    <cellStyle name="Normal 265 2 3 4 3 2 2" xfId="2933" xr:uid="{41FC52D6-31A1-4B1B-AEAD-3B9291AB8BAD}"/>
    <cellStyle name="Normal 265 2 3 4 3 3" xfId="2032" xr:uid="{DB80E7A9-BCB1-4197-BEB3-EB065FCD4B3A}"/>
    <cellStyle name="Normal 265 2 3 4 3 4" xfId="3534" xr:uid="{2648ABCB-7830-4B9C-996C-6D807E1E7B7C}"/>
    <cellStyle name="Normal 265 2 3 4 4" xfId="1431" xr:uid="{1AB468B7-1F7F-4594-9406-01C94E7C8E3B}"/>
    <cellStyle name="Normal 265 2 3 4 4 2" xfId="2332" xr:uid="{8401A3B6-9AF0-4F2B-82E2-993F4FD8B7A1}"/>
    <cellStyle name="Normal 265 2 3 4 5" xfId="827" xr:uid="{4EC4B561-9262-4E3E-83F3-D31A4EC4110F}"/>
    <cellStyle name="Normal 265 2 3 4 5 2" xfId="2632" xr:uid="{095A8E9A-855C-4892-BF18-57F0D9D85730}"/>
    <cellStyle name="Normal 265 2 3 4 6" xfId="1731" xr:uid="{C7AED973-2D0E-4D17-8447-F146FDF55945}"/>
    <cellStyle name="Normal 265 2 3 4 7" xfId="3234" xr:uid="{5532EB35-0101-4F53-A534-3E757142FD74}"/>
    <cellStyle name="Normal 265 2 3 5" xfId="305" xr:uid="{F48FE7CD-5168-40E7-A308-B5C6E7F23BA2}"/>
    <cellStyle name="Normal 265 2 3 5 2" xfId="605" xr:uid="{EB073B9D-0919-4635-8421-01A1AD438D5F}"/>
    <cellStyle name="Normal 265 2 3 5 2 2" xfId="1209" xr:uid="{F3767F8C-3986-4E02-B549-C432B4717116}"/>
    <cellStyle name="Normal 265 2 3 5 2 2 2" xfId="3011" xr:uid="{332C1DD1-B9B3-40E5-AE96-512B5AF8FCAA}"/>
    <cellStyle name="Normal 265 2 3 5 2 3" xfId="2110" xr:uid="{990BD911-1F64-4F91-AF2C-DBA0B48F4D3A}"/>
    <cellStyle name="Normal 265 2 3 5 2 4" xfId="3612" xr:uid="{AFFA8551-7EDB-42CF-90DC-772D6A462FD6}"/>
    <cellStyle name="Normal 265 2 3 5 3" xfId="1509" xr:uid="{94646887-DB85-43D0-8C10-A98B3C71A396}"/>
    <cellStyle name="Normal 265 2 3 5 3 2" xfId="2410" xr:uid="{FFBFA170-C3D5-449C-A089-6C24EBBB6D21}"/>
    <cellStyle name="Normal 265 2 3 5 4" xfId="905" xr:uid="{0AF9CF05-A9F4-41DC-9081-2F0F50EA97E7}"/>
    <cellStyle name="Normal 265 2 3 5 4 2" xfId="2710" xr:uid="{19EF3C55-6924-4242-8A3F-992D6D25AE2F}"/>
    <cellStyle name="Normal 265 2 3 5 5" xfId="1809" xr:uid="{8F732845-F58C-487B-B281-6C313A2DF815}"/>
    <cellStyle name="Normal 265 2 3 5 6" xfId="3312" xr:uid="{340C12B0-FA23-40C4-BABD-3B258691B828}"/>
    <cellStyle name="Normal 265 2 3 6" xfId="455" xr:uid="{C1E99BF1-8754-478A-88EF-1CA32A92F3D1}"/>
    <cellStyle name="Normal 265 2 3 6 2" xfId="1059" xr:uid="{8BF865A7-5C0B-4D1B-B3DA-E8CD4012E1E0}"/>
    <cellStyle name="Normal 265 2 3 6 2 2" xfId="2861" xr:uid="{18E0AED1-28C2-4DA8-8982-261652B037E4}"/>
    <cellStyle name="Normal 265 2 3 6 3" xfId="1960" xr:uid="{5812D30A-34BF-45A7-AA46-7ECB2CDB6551}"/>
    <cellStyle name="Normal 265 2 3 6 4" xfId="3462" xr:uid="{8F0686E1-B4F9-4EB5-8A98-96F9BD4D80B4}"/>
    <cellStyle name="Normal 265 2 3 7" xfId="1359" xr:uid="{4A80DC35-46A5-405F-87F5-310A13ECDFA2}"/>
    <cellStyle name="Normal 265 2 3 7 2" xfId="2260" xr:uid="{767EEE60-40D0-48D6-8864-7F93B8130AB2}"/>
    <cellStyle name="Normal 265 2 3 8" xfId="755" xr:uid="{100B4EE7-AA51-4472-B0E1-FEBC42B3E64F}"/>
    <cellStyle name="Normal 265 2 3 8 2" xfId="2560" xr:uid="{6421E10A-27E7-444C-BEC6-C5B6B739B11A}"/>
    <cellStyle name="Normal 265 2 3 9" xfId="1659" xr:uid="{89564BE3-56E5-4B42-83C2-983B4D59F977}"/>
    <cellStyle name="Normal 265 2 4" xfId="188" xr:uid="{1D9103DF-1E1C-4A1B-9902-871876C5573A}"/>
    <cellStyle name="Normal 265 2 4 2" xfId="261" xr:uid="{4D0215CA-3DDF-4A65-9B72-373123656B27}"/>
    <cellStyle name="Normal 265 2 4 2 2" xfId="413" xr:uid="{DB173373-93EF-4972-AA90-83A5780C81EC}"/>
    <cellStyle name="Normal 265 2 4 2 2 2" xfId="713" xr:uid="{27DC35FB-B1C1-48C6-A688-D75D68B4792B}"/>
    <cellStyle name="Normal 265 2 4 2 2 2 2" xfId="1317" xr:uid="{2A04B0E2-210C-43DB-97FB-BFFD1722AB4D}"/>
    <cellStyle name="Normal 265 2 4 2 2 2 2 2" xfId="3119" xr:uid="{5AEAAA9E-8A48-427C-A4F8-7CF4EE9BF0CA}"/>
    <cellStyle name="Normal 265 2 4 2 2 2 3" xfId="2218" xr:uid="{C35BE60D-7A3B-4221-A314-9E57EEC68609}"/>
    <cellStyle name="Normal 265 2 4 2 2 2 4" xfId="3720" xr:uid="{009DF014-230C-4425-809C-9510759CD51D}"/>
    <cellStyle name="Normal 265 2 4 2 2 3" xfId="1617" xr:uid="{AFEE1DDD-A260-4CC2-9EF0-ED222EB44D3F}"/>
    <cellStyle name="Normal 265 2 4 2 2 3 2" xfId="2518" xr:uid="{89D21EBF-9E84-4350-BA75-85AAA79EC334}"/>
    <cellStyle name="Normal 265 2 4 2 2 4" xfId="1013" xr:uid="{00F7E9D6-883B-4EB2-B81A-E73C2C676FC5}"/>
    <cellStyle name="Normal 265 2 4 2 2 4 2" xfId="2818" xr:uid="{FF05D585-B1B4-49BB-9373-7CB42AE699F5}"/>
    <cellStyle name="Normal 265 2 4 2 2 5" xfId="1917" xr:uid="{A2467B4C-4428-4692-AA0A-D29347D2B098}"/>
    <cellStyle name="Normal 265 2 4 2 2 6" xfId="3420" xr:uid="{FCAE14B1-E3BE-4E0C-89C7-32AF71D625B9}"/>
    <cellStyle name="Normal 265 2 4 2 3" xfId="563" xr:uid="{3E2FB4D0-4B8B-4C4A-877B-98D157C7B398}"/>
    <cellStyle name="Normal 265 2 4 2 3 2" xfId="1167" xr:uid="{7890F73E-1CFB-44A5-A7EB-BEB19CD00641}"/>
    <cellStyle name="Normal 265 2 4 2 3 2 2" xfId="2969" xr:uid="{98ED2377-9814-4EDF-8EB8-20D3FE504F8D}"/>
    <cellStyle name="Normal 265 2 4 2 3 3" xfId="2068" xr:uid="{9A6FF50F-D0F1-4958-8424-F2F331B91615}"/>
    <cellStyle name="Normal 265 2 4 2 3 4" xfId="3570" xr:uid="{15769301-D5A2-45E3-BC8E-3CE86E3A1128}"/>
    <cellStyle name="Normal 265 2 4 2 4" xfId="1467" xr:uid="{5E39ADB7-C1C5-422C-BB5F-09F5BF4166A1}"/>
    <cellStyle name="Normal 265 2 4 2 4 2" xfId="2368" xr:uid="{BD781FD9-1F17-442F-B0D9-C9FA2854CEC7}"/>
    <cellStyle name="Normal 265 2 4 2 5" xfId="863" xr:uid="{DB130AF3-2AFA-44C2-8F45-5E545677E032}"/>
    <cellStyle name="Normal 265 2 4 2 5 2" xfId="2668" xr:uid="{E9311032-2B6B-41FC-968A-907CA8AE9F80}"/>
    <cellStyle name="Normal 265 2 4 2 6" xfId="1767" xr:uid="{8D017012-4735-4B3C-8E98-3CCF2BB0F71A}"/>
    <cellStyle name="Normal 265 2 4 2 7" xfId="3270" xr:uid="{1FC9A94E-B749-4A08-8BDE-DD66A59A09A4}"/>
    <cellStyle name="Normal 265 2 4 3" xfId="341" xr:uid="{908BB4B7-B31A-42F4-A933-1435690AE366}"/>
    <cellStyle name="Normal 265 2 4 3 2" xfId="641" xr:uid="{9B6C5A6A-B0DE-417E-B87D-C49B5F8D74C5}"/>
    <cellStyle name="Normal 265 2 4 3 2 2" xfId="1245" xr:uid="{D1BB6A60-8B19-4F89-90A8-EB0FAAD72F05}"/>
    <cellStyle name="Normal 265 2 4 3 2 2 2" xfId="3047" xr:uid="{E8F612DB-6026-4D5B-BB03-289AB3B56FDD}"/>
    <cellStyle name="Normal 265 2 4 3 2 3" xfId="2146" xr:uid="{0711CACA-CEB3-4B8F-811F-57F2C03E84EF}"/>
    <cellStyle name="Normal 265 2 4 3 2 4" xfId="3648" xr:uid="{E9BC6C9D-C7CE-4349-82DF-98A410E06E46}"/>
    <cellStyle name="Normal 265 2 4 3 3" xfId="1545" xr:uid="{DFF2DC15-E60A-48B7-BE1E-2A605F60EFC8}"/>
    <cellStyle name="Normal 265 2 4 3 3 2" xfId="2446" xr:uid="{41E712C9-DC8C-440E-9BC0-5A58049B937F}"/>
    <cellStyle name="Normal 265 2 4 3 4" xfId="941" xr:uid="{8030B0B5-2977-4977-B20E-E28830F3CEEA}"/>
    <cellStyle name="Normal 265 2 4 3 4 2" xfId="2746" xr:uid="{A1325003-EB14-4B40-8B6A-5023E5ECFB03}"/>
    <cellStyle name="Normal 265 2 4 3 5" xfId="1845" xr:uid="{70E2AF27-5F07-4C9C-A8F9-9B1EEBEDEB9E}"/>
    <cellStyle name="Normal 265 2 4 3 6" xfId="3348" xr:uid="{5AEECD3C-1B5B-4743-876B-4104FBB76C02}"/>
    <cellStyle name="Normal 265 2 4 4" xfId="491" xr:uid="{7189A9AE-E70E-4119-80AA-52A7539F4BC2}"/>
    <cellStyle name="Normal 265 2 4 4 2" xfId="1095" xr:uid="{81FCA270-E4C8-4E17-B388-720EC32844B2}"/>
    <cellStyle name="Normal 265 2 4 4 2 2" xfId="2897" xr:uid="{0576D449-19BF-45F0-BEF3-9997932F7283}"/>
    <cellStyle name="Normal 265 2 4 4 3" xfId="1996" xr:uid="{DA9C46CF-565F-4869-8B06-61269998989E}"/>
    <cellStyle name="Normal 265 2 4 4 4" xfId="3498" xr:uid="{E4BBF4C0-5ACA-4393-91AD-D53188930263}"/>
    <cellStyle name="Normal 265 2 4 5" xfId="1395" xr:uid="{9B349B24-602C-4F74-B783-F5DBA94493B6}"/>
    <cellStyle name="Normal 265 2 4 5 2" xfId="2296" xr:uid="{9A456550-566F-4A7C-9C90-387D697CD9B0}"/>
    <cellStyle name="Normal 265 2 4 6" xfId="791" xr:uid="{D17DD7AA-F4FA-43E8-ADE6-F3D88A196950}"/>
    <cellStyle name="Normal 265 2 4 6 2" xfId="2596" xr:uid="{7052199D-B1F7-49C7-8B38-CD571D9258A3}"/>
    <cellStyle name="Normal 265 2 4 7" xfId="1695" xr:uid="{43567FE7-01C4-4E3E-BB76-49B38BFEA171}"/>
    <cellStyle name="Normal 265 2 4 8" xfId="3198" xr:uid="{458097A7-6B70-4FA3-B3E8-5AC5EB651FDB}"/>
    <cellStyle name="Normal 265 2 5" xfId="164" xr:uid="{BBCC99D3-DA74-4007-9AFA-D8874B271DB0}"/>
    <cellStyle name="Normal 265 2 5 2" xfId="237" xr:uid="{277D0C78-0B7A-4692-A84C-E5C6CF6659FE}"/>
    <cellStyle name="Normal 265 2 5 2 2" xfId="389" xr:uid="{6CFBA0B6-AE7D-48FB-B6D8-E9AF13AB3712}"/>
    <cellStyle name="Normal 265 2 5 2 2 2" xfId="689" xr:uid="{7DF52D55-3D6F-4B26-B8D1-ABBAFFBB8933}"/>
    <cellStyle name="Normal 265 2 5 2 2 2 2" xfId="1293" xr:uid="{9091535F-48CD-4275-AE5C-904C7EA2ACB2}"/>
    <cellStyle name="Normal 265 2 5 2 2 2 2 2" xfId="3095" xr:uid="{897067DD-86E4-4DB2-9107-C2876E5341D0}"/>
    <cellStyle name="Normal 265 2 5 2 2 2 3" xfId="2194" xr:uid="{AC80FCF3-FE11-47D8-A345-F69ADAE091F2}"/>
    <cellStyle name="Normal 265 2 5 2 2 2 4" xfId="3696" xr:uid="{8138848A-9DAA-4642-ABBC-E6F89A04CC9B}"/>
    <cellStyle name="Normal 265 2 5 2 2 3" xfId="1593" xr:uid="{C3197821-0B3A-4E2F-894F-FA27948E4D48}"/>
    <cellStyle name="Normal 265 2 5 2 2 3 2" xfId="2494" xr:uid="{CC510C4A-4191-4864-B8BF-12EBF85EA123}"/>
    <cellStyle name="Normal 265 2 5 2 2 4" xfId="989" xr:uid="{472DE514-B5D7-4AC5-894B-1275BC4843D1}"/>
    <cellStyle name="Normal 265 2 5 2 2 4 2" xfId="2794" xr:uid="{D9F0FE2A-AB0D-41D2-88BE-8FA050BF2592}"/>
    <cellStyle name="Normal 265 2 5 2 2 5" xfId="1893" xr:uid="{D340205C-9A3A-4703-A39E-81102C6E0970}"/>
    <cellStyle name="Normal 265 2 5 2 2 6" xfId="3396" xr:uid="{1A7948A6-D7FB-4EAA-B0FB-FE158BB0D1A3}"/>
    <cellStyle name="Normal 265 2 5 2 3" xfId="539" xr:uid="{CA49D814-5773-4980-8D61-8DD311BF0A18}"/>
    <cellStyle name="Normal 265 2 5 2 3 2" xfId="1143" xr:uid="{45A1E889-21B0-4D6E-8F57-C88307EF7E7D}"/>
    <cellStyle name="Normal 265 2 5 2 3 2 2" xfId="2945" xr:uid="{90D0E03B-486D-4ACE-8FDB-17277C074DC1}"/>
    <cellStyle name="Normal 265 2 5 2 3 3" xfId="2044" xr:uid="{DD2210DC-01BD-4A5B-9FAC-CD56DA928219}"/>
    <cellStyle name="Normal 265 2 5 2 3 4" xfId="3546" xr:uid="{5F797A82-1902-40C2-9045-F5572FE9C9FA}"/>
    <cellStyle name="Normal 265 2 5 2 4" xfId="1443" xr:uid="{7A6F61F7-481F-4898-9B2B-596CDF6218E7}"/>
    <cellStyle name="Normal 265 2 5 2 4 2" xfId="2344" xr:uid="{303242A2-152E-4925-B516-8690F4C32B98}"/>
    <cellStyle name="Normal 265 2 5 2 5" xfId="839" xr:uid="{E55A4832-86AB-4A7A-9166-4CA17A810014}"/>
    <cellStyle name="Normal 265 2 5 2 5 2" xfId="2644" xr:uid="{FFBD9A29-FE1B-417F-9290-1E8EB39D3FC3}"/>
    <cellStyle name="Normal 265 2 5 2 6" xfId="1743" xr:uid="{F90A817C-F5B8-41F2-9B69-271A6E0FA1BF}"/>
    <cellStyle name="Normal 265 2 5 2 7" xfId="3246" xr:uid="{835A64FD-A9FB-483C-B858-28F46D08F593}"/>
    <cellStyle name="Normal 265 2 5 3" xfId="317" xr:uid="{9F5E516A-8D2E-44B9-88E0-2505359992B8}"/>
    <cellStyle name="Normal 265 2 5 3 2" xfId="617" xr:uid="{A006586A-C343-4615-9319-A6BF8B7152F1}"/>
    <cellStyle name="Normal 265 2 5 3 2 2" xfId="1221" xr:uid="{F44A817A-7A4D-47A8-A0B7-F511688EAD44}"/>
    <cellStyle name="Normal 265 2 5 3 2 2 2" xfId="3023" xr:uid="{67759A32-ADF3-4BBA-A58B-3150528DBD23}"/>
    <cellStyle name="Normal 265 2 5 3 2 3" xfId="2122" xr:uid="{ECEA0749-80AA-44F4-B35B-65916F26D860}"/>
    <cellStyle name="Normal 265 2 5 3 2 4" xfId="3624" xr:uid="{380171B9-D8E8-4BDD-980B-C192DB07EFD3}"/>
    <cellStyle name="Normal 265 2 5 3 3" xfId="1521" xr:uid="{99B64B16-2458-4C50-94C2-9969E81F03C4}"/>
    <cellStyle name="Normal 265 2 5 3 3 2" xfId="2422" xr:uid="{473DD8EF-0A71-402F-BCB2-B81DBF7079A1}"/>
    <cellStyle name="Normal 265 2 5 3 4" xfId="917" xr:uid="{307EA684-6C0E-4479-8D3F-EF5E23FEBD51}"/>
    <cellStyle name="Normal 265 2 5 3 4 2" xfId="2722" xr:uid="{56E52DF5-ECB1-47B7-BF93-241441B6B1DE}"/>
    <cellStyle name="Normal 265 2 5 3 5" xfId="1821" xr:uid="{90FC7F5D-71B2-48D1-9598-5662A74A4A1C}"/>
    <cellStyle name="Normal 265 2 5 3 6" xfId="3324" xr:uid="{6C779619-9030-4D65-A900-1C0AF3685B58}"/>
    <cellStyle name="Normal 265 2 5 4" xfId="467" xr:uid="{63537AC0-18FA-431B-AC6E-2E3AE0D025B5}"/>
    <cellStyle name="Normal 265 2 5 4 2" xfId="1071" xr:uid="{BC49C5FA-8E2B-423E-9F0B-93B72EE0D9D8}"/>
    <cellStyle name="Normal 265 2 5 4 2 2" xfId="2873" xr:uid="{6EE2418A-13F0-48E2-82F6-7F0466FD59F0}"/>
    <cellStyle name="Normal 265 2 5 4 3" xfId="1972" xr:uid="{83B28DF9-D58C-48F2-B151-4D6D16A12589}"/>
    <cellStyle name="Normal 265 2 5 4 4" xfId="3474" xr:uid="{3B8C38C1-A828-4610-9ED7-60864796FC13}"/>
    <cellStyle name="Normal 265 2 5 5" xfId="1371" xr:uid="{A6E8BF01-FC8A-497C-92B0-A285B96F3EE8}"/>
    <cellStyle name="Normal 265 2 5 5 2" xfId="2272" xr:uid="{F7636464-798D-4309-8747-AA2983EAFCF8}"/>
    <cellStyle name="Normal 265 2 5 6" xfId="767" xr:uid="{F4727CF1-59A1-4202-BC23-9F5EEAEEF170}"/>
    <cellStyle name="Normal 265 2 5 6 2" xfId="2572" xr:uid="{0055AE3A-B4D6-4A52-8C90-44E3CCF0EA92}"/>
    <cellStyle name="Normal 265 2 5 7" xfId="1671" xr:uid="{F1D4C2EC-D272-46BD-BA5A-477EEFCD05E4}"/>
    <cellStyle name="Normal 265 2 5 8" xfId="3174" xr:uid="{4AAD291C-CF6E-4A39-A9EE-DA5C531E4AC6}"/>
    <cellStyle name="Normal 265 2 6" xfId="213" xr:uid="{AF48A860-DB34-4D5F-B2E6-E171078BA77C}"/>
    <cellStyle name="Normal 265 2 6 2" xfId="365" xr:uid="{C80DE26D-640A-4D5F-B71A-C667FA11B5EA}"/>
    <cellStyle name="Normal 265 2 6 2 2" xfId="665" xr:uid="{F8D30C73-851A-4942-9A8E-0BB3A82C1BCE}"/>
    <cellStyle name="Normal 265 2 6 2 2 2" xfId="1269" xr:uid="{1110D82F-9CAC-4D2C-B5B8-E6D20E8A04B4}"/>
    <cellStyle name="Normal 265 2 6 2 2 2 2" xfId="3071" xr:uid="{DB50D33B-755F-4109-B193-359C5C5F38E4}"/>
    <cellStyle name="Normal 265 2 6 2 2 3" xfId="2170" xr:uid="{A4423376-95B7-4519-96D9-C0044E1975E1}"/>
    <cellStyle name="Normal 265 2 6 2 2 4" xfId="3672" xr:uid="{497E2FD4-3E7D-4651-A436-C1E11EA0E029}"/>
    <cellStyle name="Normal 265 2 6 2 3" xfId="1569" xr:uid="{19A5C010-238F-4F36-8B0E-5C4FA139754C}"/>
    <cellStyle name="Normal 265 2 6 2 3 2" xfId="2470" xr:uid="{B7F2542E-22F6-4A6C-88FA-EB4D8C6D14B8}"/>
    <cellStyle name="Normal 265 2 6 2 4" xfId="965" xr:uid="{B930D901-59DC-44DB-BFF0-D4DA46802C01}"/>
    <cellStyle name="Normal 265 2 6 2 4 2" xfId="2770" xr:uid="{05D560BF-FA50-42DA-A198-16AD9A776B24}"/>
    <cellStyle name="Normal 265 2 6 2 5" xfId="1869" xr:uid="{6A929294-4930-4328-8947-2B1BA749B59E}"/>
    <cellStyle name="Normal 265 2 6 2 6" xfId="3372" xr:uid="{CDD7462E-6C5F-408A-8681-F97A824E794B}"/>
    <cellStyle name="Normal 265 2 6 3" xfId="515" xr:uid="{D43E356B-6A98-4C39-8168-9B57CC761B40}"/>
    <cellStyle name="Normal 265 2 6 3 2" xfId="1119" xr:uid="{394626E8-9937-4432-82D4-71340A00B1A0}"/>
    <cellStyle name="Normal 265 2 6 3 2 2" xfId="2921" xr:uid="{A52B502A-D56D-45ED-AB4A-53645F0006EB}"/>
    <cellStyle name="Normal 265 2 6 3 3" xfId="2020" xr:uid="{342B40A9-618C-4B32-B689-9D672FD50C4D}"/>
    <cellStyle name="Normal 265 2 6 3 4" xfId="3522" xr:uid="{A4E1920D-65E9-4CCF-A20C-E5CCDA0CEEC6}"/>
    <cellStyle name="Normal 265 2 6 4" xfId="1419" xr:uid="{8F058E8C-A087-4C88-9105-5B452FC25457}"/>
    <cellStyle name="Normal 265 2 6 4 2" xfId="2320" xr:uid="{6003C406-ECC6-456D-8D38-54BEAA25EF38}"/>
    <cellStyle name="Normal 265 2 6 5" xfId="815" xr:uid="{B741BAC5-7C79-4850-9E24-D8F9AE384689}"/>
    <cellStyle name="Normal 265 2 6 5 2" xfId="2620" xr:uid="{009184EF-2BEF-4A77-8462-7FE1C119F201}"/>
    <cellStyle name="Normal 265 2 6 6" xfId="1719" xr:uid="{3E8BDB13-6F6E-462D-BEA6-1C974D1F8460}"/>
    <cellStyle name="Normal 265 2 6 7" xfId="3222" xr:uid="{FC4E0A59-7BE0-4FBE-A072-B79FEE79CA9C}"/>
    <cellStyle name="Normal 265 2 7" xfId="292" xr:uid="{64C9BB53-D04A-42D7-9CED-996C2084B100}"/>
    <cellStyle name="Normal 265 2 7 2" xfId="592" xr:uid="{97BED800-8FAE-4E0C-98A1-3068BCDE5436}"/>
    <cellStyle name="Normal 265 2 7 2 2" xfId="1196" xr:uid="{CA56F423-77E7-4464-A4CC-FBFEF0B6F520}"/>
    <cellStyle name="Normal 265 2 7 2 2 2" xfId="2998" xr:uid="{9A2E0A60-D568-49D6-A0E5-C7C3A1E7B26A}"/>
    <cellStyle name="Normal 265 2 7 2 3" xfId="2097" xr:uid="{6B8E8504-B7C1-41CD-BD5D-7870D64C658B}"/>
    <cellStyle name="Normal 265 2 7 2 4" xfId="3599" xr:uid="{889F503D-2369-4B23-8FE2-CF2540EFC87C}"/>
    <cellStyle name="Normal 265 2 7 3" xfId="1496" xr:uid="{70DA03FC-B09A-4818-8298-012960BE7E17}"/>
    <cellStyle name="Normal 265 2 7 3 2" xfId="2397" xr:uid="{2B123440-424B-4218-8CAB-61D25FCD674B}"/>
    <cellStyle name="Normal 265 2 7 4" xfId="892" xr:uid="{134391CF-AB3D-45AC-9E49-70C9C437F50B}"/>
    <cellStyle name="Normal 265 2 7 4 2" xfId="2697" xr:uid="{061E9125-C6F7-4A53-BC7B-30D3B3B460F3}"/>
    <cellStyle name="Normal 265 2 7 5" xfId="1796" xr:uid="{E4C10512-F5FD-4DC6-90DE-D8BBAC140761}"/>
    <cellStyle name="Normal 265 2 7 6" xfId="3299" xr:uid="{73E075AC-209F-4CB5-BB7D-7C66A85464A3}"/>
    <cellStyle name="Normal 265 2 8" xfId="442" xr:uid="{1B92B8CD-1A1F-4D3B-81E7-FAA7C5E6F0AD}"/>
    <cellStyle name="Normal 265 2 8 2" xfId="1043" xr:uid="{E7EEA24D-6837-413D-838B-431C59605EDE}"/>
    <cellStyle name="Normal 265 2 8 2 2" xfId="2848" xr:uid="{897D60EB-DA06-41F6-9972-463F602F5556}"/>
    <cellStyle name="Normal 265 2 8 3" xfId="1947" xr:uid="{7C40DD98-EB19-4D62-8C1F-C098026F5C71}"/>
    <cellStyle name="Normal 265 2 8 4" xfId="3449" xr:uid="{5B6393CF-3A88-4B94-ABF0-304354B76407}"/>
    <cellStyle name="Normal 265 2 9" xfId="1346" xr:uid="{A438828C-3A42-4721-906F-FB092E189CA9}"/>
    <cellStyle name="Normal 265 2 9 2" xfId="2247" xr:uid="{A3527978-5AE5-4CB1-8EE1-31E7386A8E92}"/>
    <cellStyle name="Normal 27 2" xfId="18" xr:uid="{614BB39C-CE6D-4B54-914B-EBD9ADFD614D}"/>
    <cellStyle name="Normal 27 3" xfId="19" xr:uid="{EF7A6EB3-BD82-4225-A36A-0B289D77C3E7}"/>
    <cellStyle name="Normal 29" xfId="69" xr:uid="{359910B2-6937-4518-9F97-A0F529DC4B01}"/>
    <cellStyle name="Normal 29 2" xfId="130" xr:uid="{A0D26B5B-E739-462D-92EC-7029A504FCC8}"/>
    <cellStyle name="Normal 3" xfId="9" xr:uid="{8E528B8C-F7A0-46E2-BC16-BD6BA474EF24}"/>
    <cellStyle name="Normal 3 10" xfId="733" xr:uid="{D262A0AD-F6C6-4F89-B97F-15FF18F1084C}"/>
    <cellStyle name="Normal 3 10 2" xfId="2538" xr:uid="{19B7498A-1851-4257-B3F3-296042633104}"/>
    <cellStyle name="Normal 3 11" xfId="1637" xr:uid="{779D1EA9-C6E6-486A-A399-938007D7C979}"/>
    <cellStyle name="Normal 3 12" xfId="3139" xr:uid="{AC3E9B20-D91A-431A-A08E-7DAFE0E43868}"/>
    <cellStyle name="Normal 3 2" xfId="2" xr:uid="{BECF108B-DAE6-42E2-8C5A-BAB5432B723F}"/>
    <cellStyle name="Normal 3 2 2" xfId="87" xr:uid="{61CB5428-F7CD-4FCA-A146-428FC45AEC4B}"/>
    <cellStyle name="Normal 3 2 3" xfId="108" xr:uid="{175B93EA-0FB4-4DAC-8AF8-B32655FC7AB9}"/>
    <cellStyle name="Normal 3 2 4" xfId="45" xr:uid="{E381DD28-CC4E-4CA9-875F-AD0528E0A027}"/>
    <cellStyle name="Normal 3 3" xfId="58" xr:uid="{A2A3F962-990C-4FFD-BEAB-DD4D2683740E}"/>
    <cellStyle name="Normal 3 3 2" xfId="119" xr:uid="{9B38FA34-105B-45ED-835B-EA6BE5C638EF}"/>
    <cellStyle name="Normal 3 4" xfId="99" xr:uid="{8473C0A3-A116-4BB4-BF07-EDE344770BBD}"/>
    <cellStyle name="Normal 3 5" xfId="33" xr:uid="{DE8BF45F-5D76-43A1-A823-1D953480CE43}"/>
    <cellStyle name="Normal 3 6" xfId="283" xr:uid="{522EC3A6-5234-4E26-A4A5-655EFE1E3013}"/>
    <cellStyle name="Normal 3 6 2" xfId="583" xr:uid="{E3D4ECF2-1183-43E8-9D70-B6FB4289E79A}"/>
    <cellStyle name="Normal 3 6 2 2" xfId="1187" xr:uid="{6AECE775-EFA9-415C-B1A7-18C07F712F16}"/>
    <cellStyle name="Normal 3 6 2 2 2" xfId="2989" xr:uid="{364FE98A-E86D-4D9E-A885-01CF0E10B531}"/>
    <cellStyle name="Normal 3 6 2 3" xfId="2088" xr:uid="{2A7212EF-4C75-4DBC-9E99-35BB8C57DE0E}"/>
    <cellStyle name="Normal 3 6 2 4" xfId="3590" xr:uid="{ED6B5580-EEB0-4FF9-A714-1105BC98A03E}"/>
    <cellStyle name="Normal 3 6 3" xfId="1487" xr:uid="{C07B0E62-B227-48E9-9F5D-649DF49A366A}"/>
    <cellStyle name="Normal 3 6 3 2" xfId="2388" xr:uid="{1427E3FC-6339-42C2-9B05-1E9BDAB54D1A}"/>
    <cellStyle name="Normal 3 6 4" xfId="883" xr:uid="{0CF83494-6235-4E7C-9BAE-F10D7D9C9138}"/>
    <cellStyle name="Normal 3 6 4 2" xfId="2688" xr:uid="{377FCCC0-6927-4436-9E72-FF83F66287AF}"/>
    <cellStyle name="Normal 3 6 5" xfId="1787" xr:uid="{8F3298F4-D110-4989-B211-76ACA5706E00}"/>
    <cellStyle name="Normal 3 6 6" xfId="3290" xr:uid="{8D88890E-F559-4217-B7E7-A52A9A4FEF29}"/>
    <cellStyle name="Normal 3 7" xfId="433" xr:uid="{E156C3C5-4D80-4747-A090-D7522ABC8D6F}"/>
    <cellStyle name="Normal 3 7 2" xfId="1033" xr:uid="{01FB29D8-F5C6-40EE-B331-C2034B1DF8B5}"/>
    <cellStyle name="Normal 3 7 2 2" xfId="2838" xr:uid="{6A4C4FFA-E6AF-47DD-8009-807DD636E25B}"/>
    <cellStyle name="Normal 3 7 3" xfId="1937" xr:uid="{AD69EC0E-7E1B-4441-9867-2E9F7093305C}"/>
    <cellStyle name="Normal 3 7 4" xfId="3440" xr:uid="{633264A6-FB43-472A-A45F-479A38D05D2B}"/>
    <cellStyle name="Normal 3 8" xfId="13" xr:uid="{C2902DA1-65CD-4634-A1C0-C64598364890}"/>
    <cellStyle name="Normal 3 8 2" xfId="1040" xr:uid="{34D285C6-7F6E-4964-B639-7D3520B030AE}"/>
    <cellStyle name="Normal 3 8 2 2" xfId="2845" xr:uid="{5730E628-BAC0-48EA-A92B-E7E38B3C7546}"/>
    <cellStyle name="Normal 3 8 3" xfId="1944" xr:uid="{EBD22D08-6131-4410-A7B1-52B64069D1DA}"/>
    <cellStyle name="Normal 3 8 4" xfId="3140" xr:uid="{D0B07599-6C7B-494B-9E78-30CCFF524BFA}"/>
    <cellStyle name="Normal 3 9" xfId="1337" xr:uid="{B7912BDE-0A91-44A4-B419-51DF34765C35}"/>
    <cellStyle name="Normal 3 9 2" xfId="2238" xr:uid="{B6788121-15D5-4EB9-AAE9-ED44D9B3EF6D}"/>
    <cellStyle name="Normal 30" xfId="20" xr:uid="{C349CF46-D445-4376-9B15-D9E45DB38714}"/>
    <cellStyle name="Normal 30 2" xfId="284" xr:uid="{D94C03C1-8992-467C-860D-7477992074EB}"/>
    <cellStyle name="Normal 30 2 2" xfId="584" xr:uid="{E268D082-BDEA-4300-B7E6-CAEE94CB2F2C}"/>
    <cellStyle name="Normal 30 2 2 2" xfId="1188" xr:uid="{C438C264-1C55-42AC-B750-6ACDBDD9BDAF}"/>
    <cellStyle name="Normal 30 2 2 2 2" xfId="2990" xr:uid="{3B897855-5D41-4558-892D-D88EF99BA3FA}"/>
    <cellStyle name="Normal 30 2 2 3" xfId="2089" xr:uid="{028994B7-69B6-40C8-8156-DF36A9EFF3F4}"/>
    <cellStyle name="Normal 30 2 2 4" xfId="3591" xr:uid="{6F57ABCF-5256-47DB-8C7A-12D7A3C71F16}"/>
    <cellStyle name="Normal 30 2 3" xfId="1488" xr:uid="{B9DB524A-4E80-4E5D-B784-FCDEB7FD6939}"/>
    <cellStyle name="Normal 30 2 3 2" xfId="2389" xr:uid="{39085E04-5181-4E75-A569-27E498EB46BB}"/>
    <cellStyle name="Normal 30 2 4" xfId="884" xr:uid="{9C1E10B5-883B-494E-B05B-44CE28D605CC}"/>
    <cellStyle name="Normal 30 2 4 2" xfId="2689" xr:uid="{C66FD417-6D4C-4486-BCE3-4C05220D73E6}"/>
    <cellStyle name="Normal 30 2 5" xfId="1788" xr:uid="{5F105AE8-BF95-4D86-9C12-5925D4B6C99C}"/>
    <cellStyle name="Normal 30 2 6" xfId="3291" xr:uid="{0837E334-3FE2-42F6-989A-03447A285229}"/>
    <cellStyle name="Normal 30 3" xfId="434" xr:uid="{E5F92740-5537-4E80-AE83-72B1BF20388E}"/>
    <cellStyle name="Normal 30 3 2" xfId="1034" xr:uid="{657BD6A6-0725-45C2-84D3-C1C5F4225F53}"/>
    <cellStyle name="Normal 30 3 2 2" xfId="2839" xr:uid="{3F15FD5F-332B-4ECD-A301-BD79853051BF}"/>
    <cellStyle name="Normal 30 3 3" xfId="1938" xr:uid="{01AEA719-DF13-4BD6-A256-4487BB6B8422}"/>
    <cellStyle name="Normal 30 3 4" xfId="3441" xr:uid="{25673415-E53A-4539-88AC-64F0AA882053}"/>
    <cellStyle name="Normal 30 4" xfId="1338" xr:uid="{2A475A11-FB00-4395-B5FC-EA17DA29EED8}"/>
    <cellStyle name="Normal 30 4 2" xfId="2239" xr:uid="{6CFC9C72-487D-4CD5-BCC4-5E23BAB7FC70}"/>
    <cellStyle name="Normal 30 5" xfId="734" xr:uid="{F3E60D17-2F17-4D27-B92F-A49CCE4AAA64}"/>
    <cellStyle name="Normal 30 5 2" xfId="2539" xr:uid="{5C5004E6-CBDA-43FF-BEC9-B895A1215BCB}"/>
    <cellStyle name="Normal 30 6" xfId="1638" xr:uid="{39232B66-E291-4DB8-B1E2-8B34B75A16E5}"/>
    <cellStyle name="Normal 30 7" xfId="3141" xr:uid="{31EA6C09-42EB-4AE9-81D1-11822329C4F3}"/>
    <cellStyle name="Normal 4" xfId="34" xr:uid="{0B39D4FB-E89A-4C11-A5C1-6C3753D68690}"/>
    <cellStyle name="Normal 4 2" xfId="68" xr:uid="{B2999811-5BF3-4E30-9A42-DC9AC6B0F55A}"/>
    <cellStyle name="Normal 4 2 10" xfId="740" xr:uid="{01B78635-E50C-48F7-9050-993CE56925BF}"/>
    <cellStyle name="Normal 4 2 10 2" xfId="2545" xr:uid="{140D80E8-4D42-47F1-A56E-A114E8ECE865}"/>
    <cellStyle name="Normal 4 2 11" xfId="1644" xr:uid="{1B2E349F-D756-4133-8264-F05881F01161}"/>
    <cellStyle name="Normal 4 2 12" xfId="3147" xr:uid="{B0E92348-5170-4B2D-BA53-B7AC48CB17A0}"/>
    <cellStyle name="Normal 4 2 2" xfId="129" xr:uid="{AFABE910-D89D-4D65-8987-C4B86B29633E}"/>
    <cellStyle name="Normal 4 2 2 10" xfId="1651" xr:uid="{0FFAC4BB-DEEB-45D2-9D72-2FB326A8C7A7}"/>
    <cellStyle name="Normal 4 2 2 11" xfId="3154" xr:uid="{8F3CEFCB-92A6-45BB-865B-8A36DC99F86C}"/>
    <cellStyle name="Normal 4 2 2 2" xfId="156" xr:uid="{3790DFEB-FE7F-4E9B-A22C-E17C4DB91018}"/>
    <cellStyle name="Normal 4 2 2 2 10" xfId="3166" xr:uid="{0C047F9C-2E47-491E-947D-AFB387609940}"/>
    <cellStyle name="Normal 4 2 2 2 2" xfId="204" xr:uid="{EF943B4C-6FB9-421A-888A-C801DC71511D}"/>
    <cellStyle name="Normal 4 2 2 2 2 2" xfId="277" xr:uid="{3F59C235-828F-4FFA-87F2-89E8114B966C}"/>
    <cellStyle name="Normal 4 2 2 2 2 2 2" xfId="429" xr:uid="{3C39C61E-316A-4595-9184-5A9723C51082}"/>
    <cellStyle name="Normal 4 2 2 2 2 2 2 2" xfId="729" xr:uid="{24FBCB83-AD4B-4FD6-A61A-78448805FB52}"/>
    <cellStyle name="Normal 4 2 2 2 2 2 2 2 2" xfId="1333" xr:uid="{36D71351-F37C-48BD-B181-F84ACE683D18}"/>
    <cellStyle name="Normal 4 2 2 2 2 2 2 2 2 2" xfId="3135" xr:uid="{5351E3A9-4B98-4228-8025-B1AB5DF814BE}"/>
    <cellStyle name="Normal 4 2 2 2 2 2 2 2 3" xfId="2234" xr:uid="{4F1DC871-5FE7-4598-8FD4-6BAC78DA0E6B}"/>
    <cellStyle name="Normal 4 2 2 2 2 2 2 2 4" xfId="3736" xr:uid="{C554C312-A6AD-4077-B152-14606EB456DB}"/>
    <cellStyle name="Normal 4 2 2 2 2 2 2 3" xfId="1633" xr:uid="{2E4A69C0-25F3-42B8-AA2C-285A5C60A393}"/>
    <cellStyle name="Normal 4 2 2 2 2 2 2 3 2" xfId="2534" xr:uid="{2E27E330-40FB-4538-B719-C61C49496ECC}"/>
    <cellStyle name="Normal 4 2 2 2 2 2 2 4" xfId="1029" xr:uid="{44DAE534-92D7-410E-85BC-FBE5815F6B5B}"/>
    <cellStyle name="Normal 4 2 2 2 2 2 2 4 2" xfId="2834" xr:uid="{BAAAA8D5-01C2-4D6F-8022-40AD0A4AAF81}"/>
    <cellStyle name="Normal 4 2 2 2 2 2 2 5" xfId="1933" xr:uid="{CD630194-83F0-40B2-8BA3-6B3C43416523}"/>
    <cellStyle name="Normal 4 2 2 2 2 2 2 6" xfId="3436" xr:uid="{48D9153C-B3CD-4876-9087-BEC82500CA2E}"/>
    <cellStyle name="Normal 4 2 2 2 2 2 3" xfId="579" xr:uid="{6B16D602-7D38-4B59-B0BB-75DBE8A58BF8}"/>
    <cellStyle name="Normal 4 2 2 2 2 2 3 2" xfId="1183" xr:uid="{41F0449C-AB28-4D4F-A372-876518349192}"/>
    <cellStyle name="Normal 4 2 2 2 2 2 3 2 2" xfId="2985" xr:uid="{09BD6ECB-A760-4345-88D4-1F4B1C4619A2}"/>
    <cellStyle name="Normal 4 2 2 2 2 2 3 3" xfId="2084" xr:uid="{6575D59E-CB52-4B8A-B362-F3F691CD0D93}"/>
    <cellStyle name="Normal 4 2 2 2 2 2 3 4" xfId="3586" xr:uid="{D7DBA151-5D3F-423E-B046-2EF528B777C0}"/>
    <cellStyle name="Normal 4 2 2 2 2 2 4" xfId="1483" xr:uid="{027C82DA-5207-4AA9-A0EF-2A074252E59E}"/>
    <cellStyle name="Normal 4 2 2 2 2 2 4 2" xfId="2384" xr:uid="{092B2C62-53AE-42D6-8D3D-782123A81394}"/>
    <cellStyle name="Normal 4 2 2 2 2 2 5" xfId="879" xr:uid="{0018CE13-96BA-4074-87EC-4ED98D7F8C36}"/>
    <cellStyle name="Normal 4 2 2 2 2 2 5 2" xfId="2684" xr:uid="{23B9A338-8889-4C48-B292-9443DDD4D47C}"/>
    <cellStyle name="Normal 4 2 2 2 2 2 6" xfId="1783" xr:uid="{CFB19E5A-5FC1-4A05-B14F-61CFDB2F3590}"/>
    <cellStyle name="Normal 4 2 2 2 2 2 7" xfId="3286" xr:uid="{D6B26E93-2121-435F-95F7-0D1EAB86336A}"/>
    <cellStyle name="Normal 4 2 2 2 2 3" xfId="357" xr:uid="{4FFAF0F7-7A90-450A-9A99-4AF3921A330E}"/>
    <cellStyle name="Normal 4 2 2 2 2 3 2" xfId="657" xr:uid="{59977515-DFBE-4B35-997F-80D3F795C34D}"/>
    <cellStyle name="Normal 4 2 2 2 2 3 2 2" xfId="1261" xr:uid="{1FAD8248-5A4B-437A-9386-C8716EA2D481}"/>
    <cellStyle name="Normal 4 2 2 2 2 3 2 2 2" xfId="3063" xr:uid="{07186A83-C682-43A7-8ADE-F678F5597FC0}"/>
    <cellStyle name="Normal 4 2 2 2 2 3 2 3" xfId="2162" xr:uid="{62BEE425-733C-444D-BA7A-B9E9BA924483}"/>
    <cellStyle name="Normal 4 2 2 2 2 3 2 4" xfId="3664" xr:uid="{860B303C-921A-4C60-99C4-28501CA6E97B}"/>
    <cellStyle name="Normal 4 2 2 2 2 3 3" xfId="1561" xr:uid="{B206CC0E-2D8B-4FA2-88AA-EECF20B2801F}"/>
    <cellStyle name="Normal 4 2 2 2 2 3 3 2" xfId="2462" xr:uid="{D44F97AE-0908-4C6E-9A90-26A8CC43FB92}"/>
    <cellStyle name="Normal 4 2 2 2 2 3 4" xfId="957" xr:uid="{0BE87661-5873-48A2-A105-309988471C2C}"/>
    <cellStyle name="Normal 4 2 2 2 2 3 4 2" xfId="2762" xr:uid="{7D725C87-8D6D-4C3E-B806-C611CDAD8578}"/>
    <cellStyle name="Normal 4 2 2 2 2 3 5" xfId="1861" xr:uid="{92AF021D-09BB-4F4D-BAC4-FCC55420B715}"/>
    <cellStyle name="Normal 4 2 2 2 2 3 6" xfId="3364" xr:uid="{E509B190-E8CC-40A3-9FF7-49F64116F852}"/>
    <cellStyle name="Normal 4 2 2 2 2 4" xfId="507" xr:uid="{60C8883F-258B-4515-AD1A-7834F3874F2F}"/>
    <cellStyle name="Normal 4 2 2 2 2 4 2" xfId="1111" xr:uid="{8EC51334-A8AA-4B1E-8EDB-46EE46805532}"/>
    <cellStyle name="Normal 4 2 2 2 2 4 2 2" xfId="2913" xr:uid="{A59A5F1F-42F6-4B99-95A8-1A23F477AE9F}"/>
    <cellStyle name="Normal 4 2 2 2 2 4 3" xfId="2012" xr:uid="{AB068B2F-B45C-42BA-B83E-7F0ECC787D55}"/>
    <cellStyle name="Normal 4 2 2 2 2 4 4" xfId="3514" xr:uid="{5981F5FF-820C-4927-8BC0-910503512D85}"/>
    <cellStyle name="Normal 4 2 2 2 2 5" xfId="1411" xr:uid="{8D3580E0-75A6-4F2E-83E7-1F06BF9D18DA}"/>
    <cellStyle name="Normal 4 2 2 2 2 5 2" xfId="2312" xr:uid="{A9C4D30A-8747-42E8-9597-60075CC2DA49}"/>
    <cellStyle name="Normal 4 2 2 2 2 6" xfId="807" xr:uid="{33D53661-7059-4938-8E31-C80D2AFF38DF}"/>
    <cellStyle name="Normal 4 2 2 2 2 6 2" xfId="2612" xr:uid="{01E59244-227E-47C7-B8B8-165CD272BC6C}"/>
    <cellStyle name="Normal 4 2 2 2 2 7" xfId="1711" xr:uid="{0A8006AB-5312-4ABA-A356-A14ECDF215C3}"/>
    <cellStyle name="Normal 4 2 2 2 2 8" xfId="3214" xr:uid="{5584FC30-986B-433C-9906-8A4FEEB38CD3}"/>
    <cellStyle name="Normal 4 2 2 2 3" xfId="180" xr:uid="{324F0971-A93A-4FED-8E7A-7FC62729A3D4}"/>
    <cellStyle name="Normal 4 2 2 2 3 2" xfId="253" xr:uid="{A2E0B29D-305F-4272-9625-7BC4D4E94BDF}"/>
    <cellStyle name="Normal 4 2 2 2 3 2 2" xfId="405" xr:uid="{F04268D2-CCAC-4C7F-85CF-C57972F0EDC7}"/>
    <cellStyle name="Normal 4 2 2 2 3 2 2 2" xfId="705" xr:uid="{00BBCFC8-9D74-49E5-94EB-0F3FA2871CF6}"/>
    <cellStyle name="Normal 4 2 2 2 3 2 2 2 2" xfId="1309" xr:uid="{019AFB8C-8170-472B-BEBF-AC94E3FCE37C}"/>
    <cellStyle name="Normal 4 2 2 2 3 2 2 2 2 2" xfId="3111" xr:uid="{6018EAE4-50E6-44D6-A1E5-5F2DF34576AD}"/>
    <cellStyle name="Normal 4 2 2 2 3 2 2 2 3" xfId="2210" xr:uid="{7396BBA3-6546-4C0B-88B1-231066367F44}"/>
    <cellStyle name="Normal 4 2 2 2 3 2 2 2 4" xfId="3712" xr:uid="{DD0F6EA7-6E8C-4D5B-A00F-83235B8DA419}"/>
    <cellStyle name="Normal 4 2 2 2 3 2 2 3" xfId="1609" xr:uid="{BB19F1EE-B146-4A4A-A877-2A100485B13C}"/>
    <cellStyle name="Normal 4 2 2 2 3 2 2 3 2" xfId="2510" xr:uid="{0181405F-CD18-47DF-9719-E3F2D3EC6455}"/>
    <cellStyle name="Normal 4 2 2 2 3 2 2 4" xfId="1005" xr:uid="{EA743D8A-92D2-4124-BED0-E5D54FB9E601}"/>
    <cellStyle name="Normal 4 2 2 2 3 2 2 4 2" xfId="2810" xr:uid="{3B6F49A5-99BE-4E0D-9112-A816F59A076B}"/>
    <cellStyle name="Normal 4 2 2 2 3 2 2 5" xfId="1909" xr:uid="{3F273243-69AB-470A-AC08-CAE123D17D35}"/>
    <cellStyle name="Normal 4 2 2 2 3 2 2 6" xfId="3412" xr:uid="{529EC913-6BB1-463B-B19A-A892B7AC0BB3}"/>
    <cellStyle name="Normal 4 2 2 2 3 2 3" xfId="555" xr:uid="{B8AC4374-C631-475F-8D1A-77BCB934F057}"/>
    <cellStyle name="Normal 4 2 2 2 3 2 3 2" xfId="1159" xr:uid="{77033B40-3277-473A-B821-621E9DE72C8A}"/>
    <cellStyle name="Normal 4 2 2 2 3 2 3 2 2" xfId="2961" xr:uid="{9BB7054C-5E4F-497F-B3B9-AE5D549FECCB}"/>
    <cellStyle name="Normal 4 2 2 2 3 2 3 3" xfId="2060" xr:uid="{B0A3F898-61BD-473F-9370-A316799577B5}"/>
    <cellStyle name="Normal 4 2 2 2 3 2 3 4" xfId="3562" xr:uid="{BBB1AA99-55F7-4283-92F7-247F399CC279}"/>
    <cellStyle name="Normal 4 2 2 2 3 2 4" xfId="1459" xr:uid="{07FE8DF2-EDCD-4BB3-B1D7-8CFFDB9F95EE}"/>
    <cellStyle name="Normal 4 2 2 2 3 2 4 2" xfId="2360" xr:uid="{AC24BD44-2E82-42D8-B0DF-DD3872A92BAC}"/>
    <cellStyle name="Normal 4 2 2 2 3 2 5" xfId="855" xr:uid="{66D6D53E-AD3C-4DF6-9E3E-F278682F928B}"/>
    <cellStyle name="Normal 4 2 2 2 3 2 5 2" xfId="2660" xr:uid="{0A943360-EB88-491F-A459-3E0B10414503}"/>
    <cellStyle name="Normal 4 2 2 2 3 2 6" xfId="1759" xr:uid="{8C35B970-5293-4C08-8F06-E49E03EE2711}"/>
    <cellStyle name="Normal 4 2 2 2 3 2 7" xfId="3262" xr:uid="{A61F6166-F8C2-466F-957C-6A69A8ADDC58}"/>
    <cellStyle name="Normal 4 2 2 2 3 3" xfId="333" xr:uid="{EC0D074C-4B43-4AAD-A3A0-118BCFEDE364}"/>
    <cellStyle name="Normal 4 2 2 2 3 3 2" xfId="633" xr:uid="{87A6BEA7-2F0B-408C-9D89-2B60A9E4AF0D}"/>
    <cellStyle name="Normal 4 2 2 2 3 3 2 2" xfId="1237" xr:uid="{2E2D8B87-1675-4CD3-A9E8-AB84FD8949F1}"/>
    <cellStyle name="Normal 4 2 2 2 3 3 2 2 2" xfId="3039" xr:uid="{457EFD62-6AFE-4DA9-A6AD-1FC3853C0670}"/>
    <cellStyle name="Normal 4 2 2 2 3 3 2 3" xfId="2138" xr:uid="{3EE2F5F9-E709-43DA-8373-F8DC1AA7CE08}"/>
    <cellStyle name="Normal 4 2 2 2 3 3 2 4" xfId="3640" xr:uid="{14E833F4-B5F8-4BF7-8C98-4D5FC8CFD8A5}"/>
    <cellStyle name="Normal 4 2 2 2 3 3 3" xfId="1537" xr:uid="{B81FBE7E-46CF-4174-A650-6BBBE5391188}"/>
    <cellStyle name="Normal 4 2 2 2 3 3 3 2" xfId="2438" xr:uid="{1A9492F8-37D9-4011-815E-0AB6365CDCDB}"/>
    <cellStyle name="Normal 4 2 2 2 3 3 4" xfId="933" xr:uid="{44B373A3-0F9A-4D92-9B76-A94AEED5EDE2}"/>
    <cellStyle name="Normal 4 2 2 2 3 3 4 2" xfId="2738" xr:uid="{301F9BFD-6D90-4A6D-9F98-D8890F1BFAD2}"/>
    <cellStyle name="Normal 4 2 2 2 3 3 5" xfId="1837" xr:uid="{DCAC230C-F7F7-47D5-B7AE-5D2002F9DB76}"/>
    <cellStyle name="Normal 4 2 2 2 3 3 6" xfId="3340" xr:uid="{5539B203-50FD-4039-8AFD-D22960C4D52D}"/>
    <cellStyle name="Normal 4 2 2 2 3 4" xfId="483" xr:uid="{7778409C-AEC1-45BA-8039-C749C23EF2B5}"/>
    <cellStyle name="Normal 4 2 2 2 3 4 2" xfId="1087" xr:uid="{8F514B6C-686A-4013-8C32-27BDB9884C63}"/>
    <cellStyle name="Normal 4 2 2 2 3 4 2 2" xfId="2889" xr:uid="{44C552A7-6728-4132-80AA-F572CEB54421}"/>
    <cellStyle name="Normal 4 2 2 2 3 4 3" xfId="1988" xr:uid="{5B9FD8DE-0B9B-458B-8EE4-4EE70A44C7CB}"/>
    <cellStyle name="Normal 4 2 2 2 3 4 4" xfId="3490" xr:uid="{71361112-E406-4674-A766-742B81E0611E}"/>
    <cellStyle name="Normal 4 2 2 2 3 5" xfId="1387" xr:uid="{F27109AC-1025-4867-9299-B45BD3A9667C}"/>
    <cellStyle name="Normal 4 2 2 2 3 5 2" xfId="2288" xr:uid="{33EE7A26-EE2E-4009-B901-607B9A8AD629}"/>
    <cellStyle name="Normal 4 2 2 2 3 6" xfId="783" xr:uid="{9B3CEA40-C421-4FFA-96C0-A449786A3A95}"/>
    <cellStyle name="Normal 4 2 2 2 3 6 2" xfId="2588" xr:uid="{0374F28F-D5AF-482D-8CC7-BF1FCAA23074}"/>
    <cellStyle name="Normal 4 2 2 2 3 7" xfId="1687" xr:uid="{73BC2BDD-4C72-436E-9E59-211DAC7D0B34}"/>
    <cellStyle name="Normal 4 2 2 2 3 8" xfId="3190" xr:uid="{D4AC72B6-55CE-4001-856E-24CB827959E7}"/>
    <cellStyle name="Normal 4 2 2 2 4" xfId="229" xr:uid="{A25028B6-9E54-4A07-9B90-DB45E1C5A40A}"/>
    <cellStyle name="Normal 4 2 2 2 4 2" xfId="381" xr:uid="{C146F7C4-DB4D-4A39-A722-A62CDC45568E}"/>
    <cellStyle name="Normal 4 2 2 2 4 2 2" xfId="681" xr:uid="{6AB0160D-CBDB-42E4-987C-2A45E097A5A2}"/>
    <cellStyle name="Normal 4 2 2 2 4 2 2 2" xfId="1285" xr:uid="{A5E40E54-DCCB-4813-BEC0-E2BE6DC21048}"/>
    <cellStyle name="Normal 4 2 2 2 4 2 2 2 2" xfId="3087" xr:uid="{447EBCE9-92CB-43E0-84C7-45CD2F28141C}"/>
    <cellStyle name="Normal 4 2 2 2 4 2 2 3" xfId="2186" xr:uid="{32FC8808-1BB3-4EBB-9D5D-657C2A30F4EF}"/>
    <cellStyle name="Normal 4 2 2 2 4 2 2 4" xfId="3688" xr:uid="{BA618709-CC51-43FA-A400-BBE45D974A77}"/>
    <cellStyle name="Normal 4 2 2 2 4 2 3" xfId="1585" xr:uid="{04061FF2-266C-4B0A-A795-B21B0BE89AA6}"/>
    <cellStyle name="Normal 4 2 2 2 4 2 3 2" xfId="2486" xr:uid="{6027A441-6289-486A-A36B-DF29ED32FA05}"/>
    <cellStyle name="Normal 4 2 2 2 4 2 4" xfId="981" xr:uid="{2990DEFC-1B6E-408E-8C83-E8CA0EF55509}"/>
    <cellStyle name="Normal 4 2 2 2 4 2 4 2" xfId="2786" xr:uid="{3A78E2D2-8C39-49B5-AB50-8F795EF42918}"/>
    <cellStyle name="Normal 4 2 2 2 4 2 5" xfId="1885" xr:uid="{5173822B-02BA-4969-BB4F-76F3A54BF917}"/>
    <cellStyle name="Normal 4 2 2 2 4 2 6" xfId="3388" xr:uid="{C09C2E4D-D456-4E71-BF57-88DBE1188DC3}"/>
    <cellStyle name="Normal 4 2 2 2 4 3" xfId="531" xr:uid="{B9D4FEE8-B1F4-4FFE-953E-1F405835DEA7}"/>
    <cellStyle name="Normal 4 2 2 2 4 3 2" xfId="1135" xr:uid="{719F8342-F2E4-4115-9BE4-953CD42F15DB}"/>
    <cellStyle name="Normal 4 2 2 2 4 3 2 2" xfId="2937" xr:uid="{4E24FB5A-8578-4427-BA68-751A362C5390}"/>
    <cellStyle name="Normal 4 2 2 2 4 3 3" xfId="2036" xr:uid="{E4E730A9-7835-45E3-A238-5898112B1440}"/>
    <cellStyle name="Normal 4 2 2 2 4 3 4" xfId="3538" xr:uid="{81F96042-4D19-4163-9C1B-508418656F83}"/>
    <cellStyle name="Normal 4 2 2 2 4 4" xfId="1435" xr:uid="{1B3B1FA8-0778-4DF8-AEBA-C5B55BDDD525}"/>
    <cellStyle name="Normal 4 2 2 2 4 4 2" xfId="2336" xr:uid="{85451982-9198-4D51-A9C6-AA4C3D76914D}"/>
    <cellStyle name="Normal 4 2 2 2 4 5" xfId="831" xr:uid="{196DF0FD-F901-42AF-98C6-4A1A4E6CA441}"/>
    <cellStyle name="Normal 4 2 2 2 4 5 2" xfId="2636" xr:uid="{C0114F15-D15E-4133-9DF8-9CBA523985EE}"/>
    <cellStyle name="Normal 4 2 2 2 4 6" xfId="1735" xr:uid="{B5957947-6D04-4F2F-9E95-45631C84B7E4}"/>
    <cellStyle name="Normal 4 2 2 2 4 7" xfId="3238" xr:uid="{726C6DDA-B0F0-46EB-B1DC-7C35BEBCF5EF}"/>
    <cellStyle name="Normal 4 2 2 2 5" xfId="309" xr:uid="{34E9EB52-E049-4A3A-98EA-1F91B3CD4C97}"/>
    <cellStyle name="Normal 4 2 2 2 5 2" xfId="609" xr:uid="{BB640F92-62D2-4C51-AA3C-E26CF2A5DAE1}"/>
    <cellStyle name="Normal 4 2 2 2 5 2 2" xfId="1213" xr:uid="{B486DDC6-366B-4744-9550-2CAA953488C5}"/>
    <cellStyle name="Normal 4 2 2 2 5 2 2 2" xfId="3015" xr:uid="{00E0C2A0-16E9-496A-8E6C-1CDECF9FF55B}"/>
    <cellStyle name="Normal 4 2 2 2 5 2 3" xfId="2114" xr:uid="{77ECF582-C16A-4436-92C9-3819D4734700}"/>
    <cellStyle name="Normal 4 2 2 2 5 2 4" xfId="3616" xr:uid="{985A0D52-DF1A-49EE-8B9E-88A138511A28}"/>
    <cellStyle name="Normal 4 2 2 2 5 3" xfId="1513" xr:uid="{D59FC016-6522-46FA-A02E-3B8F38CC7CDF}"/>
    <cellStyle name="Normal 4 2 2 2 5 3 2" xfId="2414" xr:uid="{B2B07E76-5FB5-4992-B803-D79174D44B6F}"/>
    <cellStyle name="Normal 4 2 2 2 5 4" xfId="909" xr:uid="{015048AC-3C4D-46EF-B7A9-F666DE1DB5A0}"/>
    <cellStyle name="Normal 4 2 2 2 5 4 2" xfId="2714" xr:uid="{BFB9A71D-A27E-4940-8A46-3C099DBF519F}"/>
    <cellStyle name="Normal 4 2 2 2 5 5" xfId="1813" xr:uid="{B004384F-4E86-49B9-884A-1EEC23AF759C}"/>
    <cellStyle name="Normal 4 2 2 2 5 6" xfId="3316" xr:uid="{A2E54233-39C7-4BC7-9090-7D1A3FFD4BE2}"/>
    <cellStyle name="Normal 4 2 2 2 6" xfId="459" xr:uid="{90687306-4705-45D0-AD8A-9AA8965A6D49}"/>
    <cellStyle name="Normal 4 2 2 2 6 2" xfId="1063" xr:uid="{85B6869D-9F8F-4383-BB68-7513F2DF0CA7}"/>
    <cellStyle name="Normal 4 2 2 2 6 2 2" xfId="2865" xr:uid="{0482174E-1008-4E7E-B5C2-29B12A0246F5}"/>
    <cellStyle name="Normal 4 2 2 2 6 3" xfId="1964" xr:uid="{3A8B24FE-5012-4FE6-A7E2-9D015AF99293}"/>
    <cellStyle name="Normal 4 2 2 2 6 4" xfId="3466" xr:uid="{F855FCE7-23D4-42F8-9DCA-7F31265A2CC5}"/>
    <cellStyle name="Normal 4 2 2 2 7" xfId="1363" xr:uid="{7A92F3CD-D39B-462A-B72A-BCC71F1216E2}"/>
    <cellStyle name="Normal 4 2 2 2 7 2" xfId="2264" xr:uid="{2711DFF4-1C3E-45D1-8132-A3A6FD441C3F}"/>
    <cellStyle name="Normal 4 2 2 2 8" xfId="759" xr:uid="{7DF8588E-4E7D-4DAD-B904-8B083AFEA056}"/>
    <cellStyle name="Normal 4 2 2 2 8 2" xfId="2564" xr:uid="{7E155649-5CB2-436E-9BA8-28DE7C19BAE0}"/>
    <cellStyle name="Normal 4 2 2 2 9" xfId="1663" xr:uid="{62E2B174-D7CC-4CD7-A799-F2A17BE2A07A}"/>
    <cellStyle name="Normal 4 2 2 3" xfId="192" xr:uid="{877F49A6-F975-4854-BF13-9E0863050997}"/>
    <cellStyle name="Normal 4 2 2 3 2" xfId="265" xr:uid="{1D866655-9107-4F5D-A3AD-AF39FB98EAC9}"/>
    <cellStyle name="Normal 4 2 2 3 2 2" xfId="417" xr:uid="{E0364853-BFD9-4758-A58A-5523DF0E1E2E}"/>
    <cellStyle name="Normal 4 2 2 3 2 2 2" xfId="717" xr:uid="{6E57A6B9-7D8E-4652-88C2-A28C80460D4D}"/>
    <cellStyle name="Normal 4 2 2 3 2 2 2 2" xfId="1321" xr:uid="{248EE6C0-18C3-4E87-ACBC-B06AC90B62BF}"/>
    <cellStyle name="Normal 4 2 2 3 2 2 2 2 2" xfId="3123" xr:uid="{DFB87E62-C1EF-436D-980E-AC9316A8333E}"/>
    <cellStyle name="Normal 4 2 2 3 2 2 2 3" xfId="2222" xr:uid="{67FA6E72-2901-4B23-B044-5FBB238F1687}"/>
    <cellStyle name="Normal 4 2 2 3 2 2 2 4" xfId="3724" xr:uid="{83FC934B-A122-4838-B11D-33137EDDF605}"/>
    <cellStyle name="Normal 4 2 2 3 2 2 3" xfId="1621" xr:uid="{659E770E-7800-4EAF-8521-BC53FBD4779F}"/>
    <cellStyle name="Normal 4 2 2 3 2 2 3 2" xfId="2522" xr:uid="{EAECA4EA-51BF-4E25-92B2-920558B064ED}"/>
    <cellStyle name="Normal 4 2 2 3 2 2 4" xfId="1017" xr:uid="{463998B2-7B55-4615-8D5A-186FAFFB6A56}"/>
    <cellStyle name="Normal 4 2 2 3 2 2 4 2" xfId="2822" xr:uid="{A7D4502E-666D-497F-A894-7BA8FC7C21BB}"/>
    <cellStyle name="Normal 4 2 2 3 2 2 5" xfId="1921" xr:uid="{F6A26E73-3417-4510-B4F6-8493E7F76154}"/>
    <cellStyle name="Normal 4 2 2 3 2 2 6" xfId="3424" xr:uid="{02A12C15-8444-4DCE-863B-134C712B39EF}"/>
    <cellStyle name="Normal 4 2 2 3 2 3" xfId="567" xr:uid="{010E59C5-01C1-4368-B941-E1EF218E0C29}"/>
    <cellStyle name="Normal 4 2 2 3 2 3 2" xfId="1171" xr:uid="{4A8C9D93-B945-4EF8-90C1-023F54BE20DA}"/>
    <cellStyle name="Normal 4 2 2 3 2 3 2 2" xfId="2973" xr:uid="{9787338E-9416-401C-B38C-63755ADAF155}"/>
    <cellStyle name="Normal 4 2 2 3 2 3 3" xfId="2072" xr:uid="{14C682EB-22F3-4CAB-B8C7-72EA5FFC7CCC}"/>
    <cellStyle name="Normal 4 2 2 3 2 3 4" xfId="3574" xr:uid="{44B068D8-E511-4C27-BA66-EC830B10FE01}"/>
    <cellStyle name="Normal 4 2 2 3 2 4" xfId="1471" xr:uid="{A8DD9541-2AF6-4FFB-BBB7-3FF3A4724614}"/>
    <cellStyle name="Normal 4 2 2 3 2 4 2" xfId="2372" xr:uid="{B16A6C01-A256-4FED-8F6A-0116E411B01D}"/>
    <cellStyle name="Normal 4 2 2 3 2 5" xfId="867" xr:uid="{8E830264-EE96-4BAB-8A6C-C9835DA8626E}"/>
    <cellStyle name="Normal 4 2 2 3 2 5 2" xfId="2672" xr:uid="{CC2746D9-8752-4624-BF85-62257D788711}"/>
    <cellStyle name="Normal 4 2 2 3 2 6" xfId="1771" xr:uid="{966A0934-4E27-481F-98F8-2F0E112AF63F}"/>
    <cellStyle name="Normal 4 2 2 3 2 7" xfId="3274" xr:uid="{4CAA4085-7B2E-446C-A9AB-4FF2337399F6}"/>
    <cellStyle name="Normal 4 2 2 3 3" xfId="345" xr:uid="{FDF1D414-0A98-481F-A3AD-3D284F010CE5}"/>
    <cellStyle name="Normal 4 2 2 3 3 2" xfId="645" xr:uid="{1EDD2E35-3BF9-4646-A227-91CAAB6779B0}"/>
    <cellStyle name="Normal 4 2 2 3 3 2 2" xfId="1249" xr:uid="{956FF8A0-8CAD-4A82-8D74-B97E52ECD6B2}"/>
    <cellStyle name="Normal 4 2 2 3 3 2 2 2" xfId="3051" xr:uid="{5DBEA5F9-8FEE-47F6-9EFA-26B78C77778A}"/>
    <cellStyle name="Normal 4 2 2 3 3 2 3" xfId="2150" xr:uid="{4634A08F-935D-4A6F-A980-AD09F84A36E7}"/>
    <cellStyle name="Normal 4 2 2 3 3 2 4" xfId="3652" xr:uid="{261753A4-FCFC-4284-A226-C3EFC5BFA284}"/>
    <cellStyle name="Normal 4 2 2 3 3 3" xfId="1549" xr:uid="{D6707856-15CE-4625-911D-0798072BB285}"/>
    <cellStyle name="Normal 4 2 2 3 3 3 2" xfId="2450" xr:uid="{F1A16C25-FA8C-4182-B1A9-0FB2C489F20F}"/>
    <cellStyle name="Normal 4 2 2 3 3 4" xfId="945" xr:uid="{AE2CF538-CF34-4C47-B6E9-9D1BD2CDA1C4}"/>
    <cellStyle name="Normal 4 2 2 3 3 4 2" xfId="2750" xr:uid="{201AFD29-0987-4BC9-B5E9-4A8776C93226}"/>
    <cellStyle name="Normal 4 2 2 3 3 5" xfId="1849" xr:uid="{BE1323BD-8E19-43A4-8F16-1ECBF59CDA55}"/>
    <cellStyle name="Normal 4 2 2 3 3 6" xfId="3352" xr:uid="{BA80DCD2-3884-4B3E-B4C6-DC5311F9E4F9}"/>
    <cellStyle name="Normal 4 2 2 3 4" xfId="495" xr:uid="{DA7B08D3-16E1-4ABE-B8BB-EB2E9FDA4075}"/>
    <cellStyle name="Normal 4 2 2 3 4 2" xfId="1099" xr:uid="{3B4A1196-F984-4A7F-BC74-8736A6CACF13}"/>
    <cellStyle name="Normal 4 2 2 3 4 2 2" xfId="2901" xr:uid="{C58AB832-E3CF-495E-AA45-D051D49EC871}"/>
    <cellStyle name="Normal 4 2 2 3 4 3" xfId="2000" xr:uid="{78DBA94C-C3EE-48F1-B3B6-01AF31CFFD80}"/>
    <cellStyle name="Normal 4 2 2 3 4 4" xfId="3502" xr:uid="{D9C175E9-8F69-46F9-AEF8-4850FD06BD8A}"/>
    <cellStyle name="Normal 4 2 2 3 5" xfId="1399" xr:uid="{6756F982-2A3F-4EB3-85A3-ED99C444335B}"/>
    <cellStyle name="Normal 4 2 2 3 5 2" xfId="2300" xr:uid="{B49741F8-B236-422A-A721-A963DA8A5800}"/>
    <cellStyle name="Normal 4 2 2 3 6" xfId="795" xr:uid="{19F3A36B-5168-4139-9319-923B932F82C9}"/>
    <cellStyle name="Normal 4 2 2 3 6 2" xfId="2600" xr:uid="{F5BCDED0-2430-4BA4-8CD9-18BEBEE9CAC2}"/>
    <cellStyle name="Normal 4 2 2 3 7" xfId="1699" xr:uid="{33E8B024-18EF-4829-BF49-FAE967C4ABE0}"/>
    <cellStyle name="Normal 4 2 2 3 8" xfId="3202" xr:uid="{E576F87B-385F-469D-BF8B-00700E44D482}"/>
    <cellStyle name="Normal 4 2 2 4" xfId="168" xr:uid="{6EF3F761-0DF3-47DD-8173-B888BC62FEBC}"/>
    <cellStyle name="Normal 4 2 2 4 2" xfId="241" xr:uid="{81475E14-0E74-4AD3-A3BE-34515F829A0E}"/>
    <cellStyle name="Normal 4 2 2 4 2 2" xfId="393" xr:uid="{A2DA2011-9162-41A9-A72D-7460FC0B7355}"/>
    <cellStyle name="Normal 4 2 2 4 2 2 2" xfId="693" xr:uid="{91404280-1A42-4D17-98F1-37A4507F844D}"/>
    <cellStyle name="Normal 4 2 2 4 2 2 2 2" xfId="1297" xr:uid="{15BD47A9-C028-437C-BDCC-C55FD609353E}"/>
    <cellStyle name="Normal 4 2 2 4 2 2 2 2 2" xfId="3099" xr:uid="{6BAF55B4-0BE5-4CC4-AC81-85B27DB2E94C}"/>
    <cellStyle name="Normal 4 2 2 4 2 2 2 3" xfId="2198" xr:uid="{C0190F4B-20C5-4E72-B910-A9592755AC07}"/>
    <cellStyle name="Normal 4 2 2 4 2 2 2 4" xfId="3700" xr:uid="{D9F6D09B-18A6-4FF9-A2A1-E8A9B611736B}"/>
    <cellStyle name="Normal 4 2 2 4 2 2 3" xfId="1597" xr:uid="{CE9ABD83-6E8D-4B58-9E4E-B6CD25E330E2}"/>
    <cellStyle name="Normal 4 2 2 4 2 2 3 2" xfId="2498" xr:uid="{0AF475AF-97F8-40DB-87ED-F5BBD0D1ABC6}"/>
    <cellStyle name="Normal 4 2 2 4 2 2 4" xfId="993" xr:uid="{E9950D12-249E-4E86-8D41-E5FB233AFC3B}"/>
    <cellStyle name="Normal 4 2 2 4 2 2 4 2" xfId="2798" xr:uid="{E97B2A6F-B3DC-4812-A05D-8D493F8E4831}"/>
    <cellStyle name="Normal 4 2 2 4 2 2 5" xfId="1897" xr:uid="{4D87B7FE-9D6A-4773-A2A1-CFEF6125D1B1}"/>
    <cellStyle name="Normal 4 2 2 4 2 2 6" xfId="3400" xr:uid="{79C4C31D-32CA-4B67-B630-51D7A43EA62B}"/>
    <cellStyle name="Normal 4 2 2 4 2 3" xfId="543" xr:uid="{7E6AD399-1E7A-4D30-9FE3-96EC59757182}"/>
    <cellStyle name="Normal 4 2 2 4 2 3 2" xfId="1147" xr:uid="{14E8FBEE-49C5-40E8-9DB6-12A0F5742E11}"/>
    <cellStyle name="Normal 4 2 2 4 2 3 2 2" xfId="2949" xr:uid="{4E7180CD-FE73-42C5-B7FE-6836A16A18F6}"/>
    <cellStyle name="Normal 4 2 2 4 2 3 3" xfId="2048" xr:uid="{E80BB408-5E3C-43A2-A975-9CF54983B7E0}"/>
    <cellStyle name="Normal 4 2 2 4 2 3 4" xfId="3550" xr:uid="{62547728-B88A-40BF-AEF0-CD4452C08609}"/>
    <cellStyle name="Normal 4 2 2 4 2 4" xfId="1447" xr:uid="{D0BB5145-75B7-479A-8414-7D28C36FD993}"/>
    <cellStyle name="Normal 4 2 2 4 2 4 2" xfId="2348" xr:uid="{01A1D4B9-41E1-45F5-8905-180323E499DC}"/>
    <cellStyle name="Normal 4 2 2 4 2 5" xfId="843" xr:uid="{6C026516-B5D4-4BC6-B286-748E1FF3888E}"/>
    <cellStyle name="Normal 4 2 2 4 2 5 2" xfId="2648" xr:uid="{6E7275A2-3F0B-4C71-BF47-BE782B91925B}"/>
    <cellStyle name="Normal 4 2 2 4 2 6" xfId="1747" xr:uid="{B39DA942-56C0-4F72-828F-7F934E1B42CB}"/>
    <cellStyle name="Normal 4 2 2 4 2 7" xfId="3250" xr:uid="{A5987222-D8C4-42DC-94D6-B03F2728B572}"/>
    <cellStyle name="Normal 4 2 2 4 3" xfId="321" xr:uid="{A5E65884-F4F2-47D8-81F2-FDC5240501B8}"/>
    <cellStyle name="Normal 4 2 2 4 3 2" xfId="621" xr:uid="{BD8EBBA2-5790-4CFE-AF7A-756A6338B0B2}"/>
    <cellStyle name="Normal 4 2 2 4 3 2 2" xfId="1225" xr:uid="{2EC414CA-5E67-4CD7-A05C-0F7573DFC59A}"/>
    <cellStyle name="Normal 4 2 2 4 3 2 2 2" xfId="3027" xr:uid="{141FB978-AEB0-46E5-B87B-8F0E5115666E}"/>
    <cellStyle name="Normal 4 2 2 4 3 2 3" xfId="2126" xr:uid="{28C871BD-2C8B-443A-A3B9-A3D86989F0B6}"/>
    <cellStyle name="Normal 4 2 2 4 3 2 4" xfId="3628" xr:uid="{D666CBFE-8F8B-41AB-BD8A-A9BD535D0B6A}"/>
    <cellStyle name="Normal 4 2 2 4 3 3" xfId="1525" xr:uid="{9D13F4F4-3626-4B69-9D58-D6FFD5CCDC0C}"/>
    <cellStyle name="Normal 4 2 2 4 3 3 2" xfId="2426" xr:uid="{B047B1C7-F3C2-4100-BC2F-1CD487F5E5A2}"/>
    <cellStyle name="Normal 4 2 2 4 3 4" xfId="921" xr:uid="{3B0CA51D-FD90-43CC-8B3D-2E6F2C74F40D}"/>
    <cellStyle name="Normal 4 2 2 4 3 4 2" xfId="2726" xr:uid="{460C6A42-AA6D-424D-8FFD-C723AE3EE0E6}"/>
    <cellStyle name="Normal 4 2 2 4 3 5" xfId="1825" xr:uid="{6C4EE52F-AA6A-4279-8C8D-D7237C171295}"/>
    <cellStyle name="Normal 4 2 2 4 3 6" xfId="3328" xr:uid="{05A9CBF4-56B0-4095-9D63-64D848EA6E0A}"/>
    <cellStyle name="Normal 4 2 2 4 4" xfId="471" xr:uid="{F0880A48-9C15-4FB4-8304-106928525D3D}"/>
    <cellStyle name="Normal 4 2 2 4 4 2" xfId="1075" xr:uid="{8CF17362-F86E-448F-B80E-A69B1F830FFF}"/>
    <cellStyle name="Normal 4 2 2 4 4 2 2" xfId="2877" xr:uid="{98757F44-5A01-4D67-80F7-A908865CDDD1}"/>
    <cellStyle name="Normal 4 2 2 4 4 3" xfId="1976" xr:uid="{79B0D7FC-A799-472C-B941-9254FD7A87F0}"/>
    <cellStyle name="Normal 4 2 2 4 4 4" xfId="3478" xr:uid="{40B9006A-AF7E-43B3-852D-AE308356C987}"/>
    <cellStyle name="Normal 4 2 2 4 5" xfId="1375" xr:uid="{E5518756-2AF0-4946-8427-3E005F260A84}"/>
    <cellStyle name="Normal 4 2 2 4 5 2" xfId="2276" xr:uid="{388E5E3D-822F-45DF-A4D2-EA25692F61E5}"/>
    <cellStyle name="Normal 4 2 2 4 6" xfId="771" xr:uid="{06590476-CC63-44B1-A916-11B55D5F8A88}"/>
    <cellStyle name="Normal 4 2 2 4 6 2" xfId="2576" xr:uid="{546B97A8-3BFF-4E48-AD8D-19177A583B90}"/>
    <cellStyle name="Normal 4 2 2 4 7" xfId="1675" xr:uid="{FA08BD41-B9F5-4E24-9761-D2EDE2466306}"/>
    <cellStyle name="Normal 4 2 2 4 8" xfId="3178" xr:uid="{8EF02BED-0EE8-4703-8C19-47B8B78628DA}"/>
    <cellStyle name="Normal 4 2 2 5" xfId="217" xr:uid="{1679761A-B98F-4469-ADF9-88FAC8623430}"/>
    <cellStyle name="Normal 4 2 2 5 2" xfId="369" xr:uid="{D88E7753-1E66-40CB-A642-1D384DBDDDE3}"/>
    <cellStyle name="Normal 4 2 2 5 2 2" xfId="669" xr:uid="{3EE197DD-CA48-4796-816F-99FF3C5745BD}"/>
    <cellStyle name="Normal 4 2 2 5 2 2 2" xfId="1273" xr:uid="{A9A1DCE4-AF87-4068-97B0-617506BBE086}"/>
    <cellStyle name="Normal 4 2 2 5 2 2 2 2" xfId="3075" xr:uid="{EB2319DE-BE0D-419E-92E5-875DB2BCA8BD}"/>
    <cellStyle name="Normal 4 2 2 5 2 2 3" xfId="2174" xr:uid="{1457FB98-E699-43AC-A5E1-31DB5018D70B}"/>
    <cellStyle name="Normal 4 2 2 5 2 2 4" xfId="3676" xr:uid="{04CFC6AC-CB28-487D-AE10-23E1C4AAB39E}"/>
    <cellStyle name="Normal 4 2 2 5 2 3" xfId="1573" xr:uid="{36C1F112-84A1-4937-8B1C-32C8A608D335}"/>
    <cellStyle name="Normal 4 2 2 5 2 3 2" xfId="2474" xr:uid="{F76C3CDC-925A-47B5-BA40-5EE6079CA8B6}"/>
    <cellStyle name="Normal 4 2 2 5 2 4" xfId="969" xr:uid="{302AB164-BB77-4838-84D6-EF77F84C7642}"/>
    <cellStyle name="Normal 4 2 2 5 2 4 2" xfId="2774" xr:uid="{9B0403BC-181C-43D2-939A-97A05721CE87}"/>
    <cellStyle name="Normal 4 2 2 5 2 5" xfId="1873" xr:uid="{768D8200-3C54-4AA7-8F0D-D84C7B69F42D}"/>
    <cellStyle name="Normal 4 2 2 5 2 6" xfId="3376" xr:uid="{FE713CD0-4D88-4CD3-9CCF-5D9BD8DAB709}"/>
    <cellStyle name="Normal 4 2 2 5 3" xfId="519" xr:uid="{BCEC552A-5755-471D-B3BB-D111FBF9CC5F}"/>
    <cellStyle name="Normal 4 2 2 5 3 2" xfId="1123" xr:uid="{89B58630-9654-4722-A4A9-5DF8B7F5F5CA}"/>
    <cellStyle name="Normal 4 2 2 5 3 2 2" xfId="2925" xr:uid="{31D1EF76-FADD-46D4-99BC-B63CA9ED7358}"/>
    <cellStyle name="Normal 4 2 2 5 3 3" xfId="2024" xr:uid="{0E947BEE-C9DC-4BD4-954A-E02C7CB578C7}"/>
    <cellStyle name="Normal 4 2 2 5 3 4" xfId="3526" xr:uid="{6479C03D-87F6-486B-AC17-A31D82B401EF}"/>
    <cellStyle name="Normal 4 2 2 5 4" xfId="1423" xr:uid="{D59D3D0E-CA8A-41D9-89E8-1B63CCBF297A}"/>
    <cellStyle name="Normal 4 2 2 5 4 2" xfId="2324" xr:uid="{2CACE276-5B5D-40DE-A96F-76C08CA78E91}"/>
    <cellStyle name="Normal 4 2 2 5 5" xfId="819" xr:uid="{36714E09-D01C-4843-BD62-36B18A6A0A9C}"/>
    <cellStyle name="Normal 4 2 2 5 5 2" xfId="2624" xr:uid="{1937281F-E448-4491-AF94-7747AB82C01C}"/>
    <cellStyle name="Normal 4 2 2 5 6" xfId="1723" xr:uid="{3A58436C-B645-4970-B8BA-C68E1BE3B490}"/>
    <cellStyle name="Normal 4 2 2 5 7" xfId="3226" xr:uid="{C53DE3F7-6F28-471A-AE60-B078F3FF6EAF}"/>
    <cellStyle name="Normal 4 2 2 6" xfId="297" xr:uid="{DE2BAC95-A5D1-471F-8C9F-932D4C31D115}"/>
    <cellStyle name="Normal 4 2 2 6 2" xfId="597" xr:uid="{9CED089B-790B-4514-92F9-6108FE4D147E}"/>
    <cellStyle name="Normal 4 2 2 6 2 2" xfId="1201" xr:uid="{48E385E7-9161-435E-9377-9822CB62CE1E}"/>
    <cellStyle name="Normal 4 2 2 6 2 2 2" xfId="3003" xr:uid="{118005DB-63C3-4BD7-B81B-F2422FEF3AC6}"/>
    <cellStyle name="Normal 4 2 2 6 2 3" xfId="2102" xr:uid="{E47081E2-6F2A-4521-981D-12BDB9EEF752}"/>
    <cellStyle name="Normal 4 2 2 6 2 4" xfId="3604" xr:uid="{4783E238-A16C-4CFF-B1CB-59A1EE4286FC}"/>
    <cellStyle name="Normal 4 2 2 6 3" xfId="1501" xr:uid="{10D9526C-EB23-49E3-BF51-29EADEF715C8}"/>
    <cellStyle name="Normal 4 2 2 6 3 2" xfId="2402" xr:uid="{94D19006-A228-499E-ABD4-CCD2EC847DAF}"/>
    <cellStyle name="Normal 4 2 2 6 4" xfId="897" xr:uid="{54FB9B3B-0C20-4777-90B7-DCC1C7A79ABD}"/>
    <cellStyle name="Normal 4 2 2 6 4 2" xfId="2702" xr:uid="{49835BED-C8E6-4348-A305-06F854F7EEF9}"/>
    <cellStyle name="Normal 4 2 2 6 5" xfId="1801" xr:uid="{93C734E1-D08A-4638-8CC8-ADCD81846304}"/>
    <cellStyle name="Normal 4 2 2 6 6" xfId="3304" xr:uid="{DFEAA42D-64E5-4192-B92A-013E27C773D7}"/>
    <cellStyle name="Normal 4 2 2 7" xfId="447" xr:uid="{C2ADF1FF-4F22-4747-8256-AC670970886C}"/>
    <cellStyle name="Normal 4 2 2 7 2" xfId="1051" xr:uid="{7930A9F1-5332-4E28-8F80-56D079F298C7}"/>
    <cellStyle name="Normal 4 2 2 7 2 2" xfId="2853" xr:uid="{E886494D-9A4C-494B-8AB2-E2E091CFEF73}"/>
    <cellStyle name="Normal 4 2 2 7 3" xfId="1952" xr:uid="{890C718D-C052-4F87-AADB-9E34703D823B}"/>
    <cellStyle name="Normal 4 2 2 7 4" xfId="3454" xr:uid="{6B2AC27E-E21D-41E3-99D3-826DDB8C0596}"/>
    <cellStyle name="Normal 4 2 2 8" xfId="1351" xr:uid="{859AF9BB-45D4-4B3E-B41A-27D12565C72C}"/>
    <cellStyle name="Normal 4 2 2 8 2" xfId="2252" xr:uid="{9A645617-D7EC-4CBA-A9BE-5D5115482516}"/>
    <cellStyle name="Normal 4 2 2 9" xfId="747" xr:uid="{DF0A101E-763E-4F07-A47F-4CA236A98D99}"/>
    <cellStyle name="Normal 4 2 2 9 2" xfId="2552" xr:uid="{1C53465B-4960-4AD8-AFA0-694F68F8C256}"/>
    <cellStyle name="Normal 4 2 3" xfId="149" xr:uid="{2A11B7F0-D36F-4C02-96D8-477B8087D3AE}"/>
    <cellStyle name="Normal 4 2 3 10" xfId="3160" xr:uid="{7A831093-AD28-4BF6-976F-D42BA13846AB}"/>
    <cellStyle name="Normal 4 2 3 2" xfId="198" xr:uid="{869A3A83-9FD3-4E86-BE9B-C5F350492CEB}"/>
    <cellStyle name="Normal 4 2 3 2 2" xfId="271" xr:uid="{3A7C6E55-7EB3-4C78-8065-97300BA5490B}"/>
    <cellStyle name="Normal 4 2 3 2 2 2" xfId="423" xr:uid="{22B1D0A3-D10E-4F05-87FE-3418C335A494}"/>
    <cellStyle name="Normal 4 2 3 2 2 2 2" xfId="723" xr:uid="{372BCDA2-5350-49BE-80DA-4DDA29FBDBF9}"/>
    <cellStyle name="Normal 4 2 3 2 2 2 2 2" xfId="1327" xr:uid="{71DFF29B-28CE-40F0-A201-B644D1007B04}"/>
    <cellStyle name="Normal 4 2 3 2 2 2 2 2 2" xfId="3129" xr:uid="{25C24741-1F63-42FC-A6CE-458D5AE80F12}"/>
    <cellStyle name="Normal 4 2 3 2 2 2 2 3" xfId="2228" xr:uid="{A68C85DC-1F78-4B61-B7E0-993165EEF976}"/>
    <cellStyle name="Normal 4 2 3 2 2 2 2 4" xfId="3730" xr:uid="{6295CAB7-78FF-4ECB-883A-C0CB38AAFEA7}"/>
    <cellStyle name="Normal 4 2 3 2 2 2 3" xfId="1627" xr:uid="{25F89CDF-A54F-46DE-96E6-50E69E62AF2C}"/>
    <cellStyle name="Normal 4 2 3 2 2 2 3 2" xfId="2528" xr:uid="{1A429D20-04A4-458C-A814-C68107C94CF0}"/>
    <cellStyle name="Normal 4 2 3 2 2 2 4" xfId="1023" xr:uid="{FC273112-EC6D-4ED2-AB44-914DF2084A18}"/>
    <cellStyle name="Normal 4 2 3 2 2 2 4 2" xfId="2828" xr:uid="{A65F0210-F03B-4AEC-B1A7-D40482BA9AF4}"/>
    <cellStyle name="Normal 4 2 3 2 2 2 5" xfId="1927" xr:uid="{558E2B66-A78D-4D41-8999-07CF432B3AFB}"/>
    <cellStyle name="Normal 4 2 3 2 2 2 6" xfId="3430" xr:uid="{581879C1-9A1B-4751-9590-6EDFEC04818D}"/>
    <cellStyle name="Normal 4 2 3 2 2 3" xfId="573" xr:uid="{5871C280-949A-4759-AA8A-A87AA201ECF0}"/>
    <cellStyle name="Normal 4 2 3 2 2 3 2" xfId="1177" xr:uid="{8C2C6B54-BD26-4C63-96B9-33F16B1105F0}"/>
    <cellStyle name="Normal 4 2 3 2 2 3 2 2" xfId="2979" xr:uid="{7A40C256-6C61-440F-8DE1-EA82CCF0F043}"/>
    <cellStyle name="Normal 4 2 3 2 2 3 3" xfId="2078" xr:uid="{49C0BE3C-13FA-46E4-9DB3-D0B02D862FE9}"/>
    <cellStyle name="Normal 4 2 3 2 2 3 4" xfId="3580" xr:uid="{7E26FAE0-F97C-4036-89C5-DCC4B14AEA2B}"/>
    <cellStyle name="Normal 4 2 3 2 2 4" xfId="1477" xr:uid="{E385EFE4-8FAD-4F60-81E5-D5F7ADEB4B7C}"/>
    <cellStyle name="Normal 4 2 3 2 2 4 2" xfId="2378" xr:uid="{07B9F414-F40B-46C6-A9C5-8E0401F297D8}"/>
    <cellStyle name="Normal 4 2 3 2 2 5" xfId="873" xr:uid="{CA2BC25D-52C1-4018-A380-C7BA2FF6FA3D}"/>
    <cellStyle name="Normal 4 2 3 2 2 5 2" xfId="2678" xr:uid="{9E29CA07-260C-422E-803F-6F6AFA1CF38C}"/>
    <cellStyle name="Normal 4 2 3 2 2 6" xfId="1777" xr:uid="{ED4DDA86-9934-46F4-B5BA-0D76315ED5FE}"/>
    <cellStyle name="Normal 4 2 3 2 2 7" xfId="3280" xr:uid="{0E46F6B2-100C-4EB3-95D4-0987F1CF85BB}"/>
    <cellStyle name="Normal 4 2 3 2 3" xfId="351" xr:uid="{1A3A45FD-F587-449A-96DC-FF4727F3BD59}"/>
    <cellStyle name="Normal 4 2 3 2 3 2" xfId="651" xr:uid="{57E8F313-C3FC-46D0-A4DA-3B31371E995C}"/>
    <cellStyle name="Normal 4 2 3 2 3 2 2" xfId="1255" xr:uid="{54273FB5-907A-4A76-9426-265760D7BF3A}"/>
    <cellStyle name="Normal 4 2 3 2 3 2 2 2" xfId="3057" xr:uid="{8144EC95-B8A7-4F4D-876F-9C1C375FF2B6}"/>
    <cellStyle name="Normal 4 2 3 2 3 2 3" xfId="2156" xr:uid="{113A030D-B8B9-4044-AD51-73CFEDD70187}"/>
    <cellStyle name="Normal 4 2 3 2 3 2 4" xfId="3658" xr:uid="{53312E4B-FAB7-4874-A0A3-D54BCD63C401}"/>
    <cellStyle name="Normal 4 2 3 2 3 3" xfId="1555" xr:uid="{EDC6808F-B60D-478B-B21E-22EEF4356A6D}"/>
    <cellStyle name="Normal 4 2 3 2 3 3 2" xfId="2456" xr:uid="{14C8BE6C-0C70-4320-AA8D-7A4DE3285E99}"/>
    <cellStyle name="Normal 4 2 3 2 3 4" xfId="951" xr:uid="{A64927A4-B159-4E18-BA4A-BD4C01F89C3E}"/>
    <cellStyle name="Normal 4 2 3 2 3 4 2" xfId="2756" xr:uid="{7672B06D-24E0-4A8D-B52D-8755948FB1DD}"/>
    <cellStyle name="Normal 4 2 3 2 3 5" xfId="1855" xr:uid="{784E336C-08EC-4BED-93D3-F1DFA63174E6}"/>
    <cellStyle name="Normal 4 2 3 2 3 6" xfId="3358" xr:uid="{1432B813-AED4-41EC-A6A3-BA8C0C220684}"/>
    <cellStyle name="Normal 4 2 3 2 4" xfId="501" xr:uid="{27116F39-36B1-4709-835F-3626FC41F879}"/>
    <cellStyle name="Normal 4 2 3 2 4 2" xfId="1105" xr:uid="{722494E9-0E68-4377-9C6A-090977199671}"/>
    <cellStyle name="Normal 4 2 3 2 4 2 2" xfId="2907" xr:uid="{D0ED7867-E440-4362-B94A-DCE29AB4DE5A}"/>
    <cellStyle name="Normal 4 2 3 2 4 3" xfId="2006" xr:uid="{AA947A5F-0C93-4A93-85C3-67EE531B5EE5}"/>
    <cellStyle name="Normal 4 2 3 2 4 4" xfId="3508" xr:uid="{A98C3DEC-737C-4213-A5B4-A02C0824DDFE}"/>
    <cellStyle name="Normal 4 2 3 2 5" xfId="1405" xr:uid="{CFE843ED-9E6D-4A8D-98BD-307C041EB8D0}"/>
    <cellStyle name="Normal 4 2 3 2 5 2" xfId="2306" xr:uid="{205C43FA-6C51-44DF-861B-A539CE405168}"/>
    <cellStyle name="Normal 4 2 3 2 6" xfId="801" xr:uid="{0D08A8DB-40F5-4669-9F29-ECBF8BC5709B}"/>
    <cellStyle name="Normal 4 2 3 2 6 2" xfId="2606" xr:uid="{B39ADE6B-2E79-4C98-9923-BC58AEE5F996}"/>
    <cellStyle name="Normal 4 2 3 2 7" xfId="1705" xr:uid="{12EF2423-F94B-460F-AA68-96A225099CDA}"/>
    <cellStyle name="Normal 4 2 3 2 8" xfId="3208" xr:uid="{A7A0677E-3B3F-4C07-9740-9E05DA06A11A}"/>
    <cellStyle name="Normal 4 2 3 3" xfId="174" xr:uid="{2506A5A5-5BD2-4F5F-B1BF-9C436DF063CE}"/>
    <cellStyle name="Normal 4 2 3 3 2" xfId="247" xr:uid="{AC525989-9743-4C8D-942C-BE4DABEEDB6C}"/>
    <cellStyle name="Normal 4 2 3 3 2 2" xfId="399" xr:uid="{D92A97A2-39EA-4A0D-9B72-2352816B152E}"/>
    <cellStyle name="Normal 4 2 3 3 2 2 2" xfId="699" xr:uid="{48A9819B-1CDA-4C6E-97CE-186F7AC72630}"/>
    <cellStyle name="Normal 4 2 3 3 2 2 2 2" xfId="1303" xr:uid="{703A8F76-D62D-487A-90D3-ECEDDB6EDE79}"/>
    <cellStyle name="Normal 4 2 3 3 2 2 2 2 2" xfId="3105" xr:uid="{260D3864-B11B-4CA0-AC32-71BE88CFF22B}"/>
    <cellStyle name="Normal 4 2 3 3 2 2 2 3" xfId="2204" xr:uid="{3A07523D-2904-4A6D-A9FD-6B1196ECDAAC}"/>
    <cellStyle name="Normal 4 2 3 3 2 2 2 4" xfId="3706" xr:uid="{91FB9A69-C4F5-4205-B3A5-C1FA6E1DF7B2}"/>
    <cellStyle name="Normal 4 2 3 3 2 2 3" xfId="1603" xr:uid="{5D582E5A-BE98-476C-810B-7F50FED85B48}"/>
    <cellStyle name="Normal 4 2 3 3 2 2 3 2" xfId="2504" xr:uid="{FB60C9E7-5003-49FE-A7F6-7D053788F370}"/>
    <cellStyle name="Normal 4 2 3 3 2 2 4" xfId="999" xr:uid="{95DE5EB6-42C7-44A3-B8A2-795DD2656C18}"/>
    <cellStyle name="Normal 4 2 3 3 2 2 4 2" xfId="2804" xr:uid="{B94F78BF-2635-451A-BEC6-0CA6BF1F7119}"/>
    <cellStyle name="Normal 4 2 3 3 2 2 5" xfId="1903" xr:uid="{50F38058-ACB1-4A91-82CE-60BAE529C602}"/>
    <cellStyle name="Normal 4 2 3 3 2 2 6" xfId="3406" xr:uid="{7A297212-51F2-4F93-BFAE-557EB38DA912}"/>
    <cellStyle name="Normal 4 2 3 3 2 3" xfId="549" xr:uid="{E80942BC-0279-4872-946E-DBF7DEA006D5}"/>
    <cellStyle name="Normal 4 2 3 3 2 3 2" xfId="1153" xr:uid="{83B1C00A-87A4-4401-9ED5-23457CCE8E1C}"/>
    <cellStyle name="Normal 4 2 3 3 2 3 2 2" xfId="2955" xr:uid="{521EC4E6-6788-407D-B219-E7105DAC8E7C}"/>
    <cellStyle name="Normal 4 2 3 3 2 3 3" xfId="2054" xr:uid="{35BC7651-1E40-4B68-8FEC-4DD919C7F6F9}"/>
    <cellStyle name="Normal 4 2 3 3 2 3 4" xfId="3556" xr:uid="{6155F6AB-3DEF-44B5-BA8F-AA3E047FE5B2}"/>
    <cellStyle name="Normal 4 2 3 3 2 4" xfId="1453" xr:uid="{271C4B87-318E-46C8-A9F1-66C1A21F10D9}"/>
    <cellStyle name="Normal 4 2 3 3 2 4 2" xfId="2354" xr:uid="{E5871081-3453-4BC0-8BE0-FF530C96B401}"/>
    <cellStyle name="Normal 4 2 3 3 2 5" xfId="849" xr:uid="{1FAA796A-D92D-40C4-B439-DF26D904855D}"/>
    <cellStyle name="Normal 4 2 3 3 2 5 2" xfId="2654" xr:uid="{DC7703C8-FF9C-4144-B688-A17E85E98F2E}"/>
    <cellStyle name="Normal 4 2 3 3 2 6" xfId="1753" xr:uid="{E8880698-BD4B-412B-8008-2EF08620D3D9}"/>
    <cellStyle name="Normal 4 2 3 3 2 7" xfId="3256" xr:uid="{F7C30C31-BC63-4085-BD08-6847497A8DA6}"/>
    <cellStyle name="Normal 4 2 3 3 3" xfId="327" xr:uid="{238EE538-6691-45D5-A3FE-3D355320F9C3}"/>
    <cellStyle name="Normal 4 2 3 3 3 2" xfId="627" xr:uid="{8F435FDF-DD68-4794-8B0A-1AF5974E5E7A}"/>
    <cellStyle name="Normal 4 2 3 3 3 2 2" xfId="1231" xr:uid="{EA05B538-01EB-4117-9507-088736776DD7}"/>
    <cellStyle name="Normal 4 2 3 3 3 2 2 2" xfId="3033" xr:uid="{A69F96C8-E347-49D6-86D1-CF47EB7417FD}"/>
    <cellStyle name="Normal 4 2 3 3 3 2 3" xfId="2132" xr:uid="{C5893D2E-60F0-469B-97FE-D59895A7D543}"/>
    <cellStyle name="Normal 4 2 3 3 3 2 4" xfId="3634" xr:uid="{0F78AA95-2A1F-48AC-9EAC-F66B77F0C383}"/>
    <cellStyle name="Normal 4 2 3 3 3 3" xfId="1531" xr:uid="{4ED32EAA-05E5-46DF-8932-97693E9C1298}"/>
    <cellStyle name="Normal 4 2 3 3 3 3 2" xfId="2432" xr:uid="{0CD9E152-1A6C-4261-AEA3-FC728635AF3F}"/>
    <cellStyle name="Normal 4 2 3 3 3 4" xfId="927" xr:uid="{07B28632-BE5B-434E-B452-144B4C66BD04}"/>
    <cellStyle name="Normal 4 2 3 3 3 4 2" xfId="2732" xr:uid="{49DC146B-0487-474F-A79F-400F557F515E}"/>
    <cellStyle name="Normal 4 2 3 3 3 5" xfId="1831" xr:uid="{E4BF1894-056A-46FA-9C6F-B9C20C0A5930}"/>
    <cellStyle name="Normal 4 2 3 3 3 6" xfId="3334" xr:uid="{EFD02F60-0847-4AD5-AD8A-4EB7A61306C3}"/>
    <cellStyle name="Normal 4 2 3 3 4" xfId="477" xr:uid="{5BEE5EBB-3298-465A-8DD2-9DEFB13EA089}"/>
    <cellStyle name="Normal 4 2 3 3 4 2" xfId="1081" xr:uid="{8AD2C4E7-77AC-4F9A-8DE9-70A5BE14D849}"/>
    <cellStyle name="Normal 4 2 3 3 4 2 2" xfId="2883" xr:uid="{BED1ABF8-3A4A-47CD-81AA-1AFA084275CA}"/>
    <cellStyle name="Normal 4 2 3 3 4 3" xfId="1982" xr:uid="{D9A80391-8AE9-4FF4-A7E6-8C53B56F804A}"/>
    <cellStyle name="Normal 4 2 3 3 4 4" xfId="3484" xr:uid="{310314F6-D3FD-4778-A81F-54549848CC8A}"/>
    <cellStyle name="Normal 4 2 3 3 5" xfId="1381" xr:uid="{C0400E2F-0C8D-476A-B7AA-74BBE9870E94}"/>
    <cellStyle name="Normal 4 2 3 3 5 2" xfId="2282" xr:uid="{818685DA-0752-43BF-92DC-DD8B41293A55}"/>
    <cellStyle name="Normal 4 2 3 3 6" xfId="777" xr:uid="{FF87819A-0017-4BDF-9C1D-05E5EDB4F781}"/>
    <cellStyle name="Normal 4 2 3 3 6 2" xfId="2582" xr:uid="{BECB8699-1DB1-4216-B534-D146F52C4CDD}"/>
    <cellStyle name="Normal 4 2 3 3 7" xfId="1681" xr:uid="{B5B0751A-341D-4219-9C94-FE0D2B081C20}"/>
    <cellStyle name="Normal 4 2 3 3 8" xfId="3184" xr:uid="{F6DFABB1-DA54-4931-9E82-6B29FEB7F2AD}"/>
    <cellStyle name="Normal 4 2 3 4" xfId="223" xr:uid="{BCD11AE8-170F-40DC-B5BE-6A132B9D288F}"/>
    <cellStyle name="Normal 4 2 3 4 2" xfId="375" xr:uid="{D8F59070-92DD-4571-BD27-D9C0C26173B9}"/>
    <cellStyle name="Normal 4 2 3 4 2 2" xfId="675" xr:uid="{80096BAC-D1D9-4C71-8D4E-89D55B670766}"/>
    <cellStyle name="Normal 4 2 3 4 2 2 2" xfId="1279" xr:uid="{7DA76838-190E-435C-9AD7-6136EB80E22F}"/>
    <cellStyle name="Normal 4 2 3 4 2 2 2 2" xfId="3081" xr:uid="{39B2003F-555B-4284-A8F6-B7A0AF816701}"/>
    <cellStyle name="Normal 4 2 3 4 2 2 3" xfId="2180" xr:uid="{F779C531-A37F-4FCE-A246-50F7A70902B5}"/>
    <cellStyle name="Normal 4 2 3 4 2 2 4" xfId="3682" xr:uid="{5B953317-2F0F-4211-8380-903BB80AEB00}"/>
    <cellStyle name="Normal 4 2 3 4 2 3" xfId="1579" xr:uid="{BF7B62F7-B7E1-4AF8-AB8C-BECB48C3FE6F}"/>
    <cellStyle name="Normal 4 2 3 4 2 3 2" xfId="2480" xr:uid="{EB572555-C552-43F9-96A9-DC6FD8ED6B55}"/>
    <cellStyle name="Normal 4 2 3 4 2 4" xfId="975" xr:uid="{1D96CEB0-8026-4A29-876D-5E062B09CF9D}"/>
    <cellStyle name="Normal 4 2 3 4 2 4 2" xfId="2780" xr:uid="{1D9F7D8E-9132-45DD-99A1-C37E04960BDE}"/>
    <cellStyle name="Normal 4 2 3 4 2 5" xfId="1879" xr:uid="{139BDFD6-6560-41DD-A612-FBE2E936A5FE}"/>
    <cellStyle name="Normal 4 2 3 4 2 6" xfId="3382" xr:uid="{73C42537-1D20-4C4B-AFC4-049D51EE66B4}"/>
    <cellStyle name="Normal 4 2 3 4 3" xfId="525" xr:uid="{E1B534ED-9556-43E1-99C5-FB0583CD03D1}"/>
    <cellStyle name="Normal 4 2 3 4 3 2" xfId="1129" xr:uid="{978F4848-0BE6-40B9-A862-CFEC82D93699}"/>
    <cellStyle name="Normal 4 2 3 4 3 2 2" xfId="2931" xr:uid="{EAA65143-147B-423E-97D4-85C6D693F46A}"/>
    <cellStyle name="Normal 4 2 3 4 3 3" xfId="2030" xr:uid="{D084E70E-6205-4708-B789-3EA49D949255}"/>
    <cellStyle name="Normal 4 2 3 4 3 4" xfId="3532" xr:uid="{012ADFAB-016F-4C71-A17A-4444B6F36F5C}"/>
    <cellStyle name="Normal 4 2 3 4 4" xfId="1429" xr:uid="{071B0E6E-139C-4E25-9707-7BC35131633C}"/>
    <cellStyle name="Normal 4 2 3 4 4 2" xfId="2330" xr:uid="{37C7BBB6-7CE8-4983-8265-E42795BB17CF}"/>
    <cellStyle name="Normal 4 2 3 4 5" xfId="825" xr:uid="{91A19006-4C2B-424A-B5F8-33C77146C9D5}"/>
    <cellStyle name="Normal 4 2 3 4 5 2" xfId="2630" xr:uid="{99D6F1BC-AA60-4F42-B90F-CB59FD93F4CC}"/>
    <cellStyle name="Normal 4 2 3 4 6" xfId="1729" xr:uid="{AD185C52-5DE6-4D19-B73E-5847E4559402}"/>
    <cellStyle name="Normal 4 2 3 4 7" xfId="3232" xr:uid="{CEC4ABD6-F468-4EB7-915F-2B4B5B656EB9}"/>
    <cellStyle name="Normal 4 2 3 5" xfId="303" xr:uid="{86DA1558-7CFB-45D3-A1BA-4D346310A69A}"/>
    <cellStyle name="Normal 4 2 3 5 2" xfId="603" xr:uid="{0049D5D0-DE4C-483D-A871-1807AF17F94B}"/>
    <cellStyle name="Normal 4 2 3 5 2 2" xfId="1207" xr:uid="{661C3AF6-1522-4546-9C39-8C65211ACA65}"/>
    <cellStyle name="Normal 4 2 3 5 2 2 2" xfId="3009" xr:uid="{8A919001-1CEA-47EE-8012-FEA7482B6DD5}"/>
    <cellStyle name="Normal 4 2 3 5 2 3" xfId="2108" xr:uid="{EC2E4E22-519F-40C4-BF12-9F9E1159539E}"/>
    <cellStyle name="Normal 4 2 3 5 2 4" xfId="3610" xr:uid="{48CECE25-AFBD-48E5-B4FF-A1CD5ADAAC32}"/>
    <cellStyle name="Normal 4 2 3 5 3" xfId="1507" xr:uid="{2793C033-BFBD-4882-A7D2-7055DAB5B4AA}"/>
    <cellStyle name="Normal 4 2 3 5 3 2" xfId="2408" xr:uid="{D41719BA-4ED5-4BEE-B50A-8B4498FC312E}"/>
    <cellStyle name="Normal 4 2 3 5 4" xfId="903" xr:uid="{E8791323-5ABF-43D8-BE2E-6FD756D4D3F0}"/>
    <cellStyle name="Normal 4 2 3 5 4 2" xfId="2708" xr:uid="{DD467023-933A-4E72-AD57-C6D55E96A3E1}"/>
    <cellStyle name="Normal 4 2 3 5 5" xfId="1807" xr:uid="{798F92F9-9E79-4990-A36F-3BF69B8810E1}"/>
    <cellStyle name="Normal 4 2 3 5 6" xfId="3310" xr:uid="{5F4E22A0-5DE8-45A5-9403-2313E5C91831}"/>
    <cellStyle name="Normal 4 2 3 6" xfId="453" xr:uid="{09CD1AB6-6568-4011-8FA4-4B26A3A8D447}"/>
    <cellStyle name="Normal 4 2 3 6 2" xfId="1057" xr:uid="{04B1BC66-5A67-44D8-B7EE-D45BEDFEF67C}"/>
    <cellStyle name="Normal 4 2 3 6 2 2" xfId="2859" xr:uid="{55F4BF65-5194-49E8-BA6B-2AC73C413289}"/>
    <cellStyle name="Normal 4 2 3 6 3" xfId="1958" xr:uid="{69EA43B2-65AA-44D6-8286-069AE43BC983}"/>
    <cellStyle name="Normal 4 2 3 6 4" xfId="3460" xr:uid="{A28FE6BB-D58C-43A9-B7E8-8734B94FC12B}"/>
    <cellStyle name="Normal 4 2 3 7" xfId="1357" xr:uid="{BC628433-265E-49AE-8015-DECF3D0A6439}"/>
    <cellStyle name="Normal 4 2 3 7 2" xfId="2258" xr:uid="{75946B4D-666C-4B4B-BD5B-2BEF3AC9B484}"/>
    <cellStyle name="Normal 4 2 3 8" xfId="753" xr:uid="{374E3958-3F8E-4B2D-8CFC-2A0F988FE68C}"/>
    <cellStyle name="Normal 4 2 3 8 2" xfId="2558" xr:uid="{5C65D6A2-CB44-4406-8785-537027E62F74}"/>
    <cellStyle name="Normal 4 2 3 9" xfId="1657" xr:uid="{F4D0EC85-D270-45F3-BD7F-3D714B77B121}"/>
    <cellStyle name="Normal 4 2 4" xfId="186" xr:uid="{EEBB3BFA-849D-45E4-9C88-8936239BCF1C}"/>
    <cellStyle name="Normal 4 2 4 2" xfId="259" xr:uid="{6DA745E2-7DBB-4377-9442-7DD271C3318B}"/>
    <cellStyle name="Normal 4 2 4 2 2" xfId="411" xr:uid="{808952A8-EEDE-4F07-87F9-FBE01444E6D4}"/>
    <cellStyle name="Normal 4 2 4 2 2 2" xfId="711" xr:uid="{73BEC37C-0149-4A5E-8FC8-6B0F5EF27DD5}"/>
    <cellStyle name="Normal 4 2 4 2 2 2 2" xfId="1315" xr:uid="{5FEF9938-C5FD-418B-9F4B-385C6FFD32DC}"/>
    <cellStyle name="Normal 4 2 4 2 2 2 2 2" xfId="3117" xr:uid="{419BF946-64B2-4D57-A47B-162D40E1E994}"/>
    <cellStyle name="Normal 4 2 4 2 2 2 3" xfId="2216" xr:uid="{B950C140-DBFC-41FA-955B-38657BCDAEB9}"/>
    <cellStyle name="Normal 4 2 4 2 2 2 4" xfId="3718" xr:uid="{BF108BB0-E228-4724-B710-67E8FF44EB18}"/>
    <cellStyle name="Normal 4 2 4 2 2 3" xfId="1615" xr:uid="{F6EA1F54-08BC-4632-A308-9E96B9E5F4E2}"/>
    <cellStyle name="Normal 4 2 4 2 2 3 2" xfId="2516" xr:uid="{49FBAD75-2EDB-4611-9168-5374111AFEE0}"/>
    <cellStyle name="Normal 4 2 4 2 2 4" xfId="1011" xr:uid="{0B67DE59-8CCA-443B-B4F4-671C7077B5B3}"/>
    <cellStyle name="Normal 4 2 4 2 2 4 2" xfId="2816" xr:uid="{8FC29241-E808-470E-907F-257BD213D46E}"/>
    <cellStyle name="Normal 4 2 4 2 2 5" xfId="1915" xr:uid="{8A475D4D-1241-4449-9DEF-F3490F01C7FB}"/>
    <cellStyle name="Normal 4 2 4 2 2 6" xfId="3418" xr:uid="{CD0F3DDD-74CB-4D70-AB10-BEA9A52AEFD7}"/>
    <cellStyle name="Normal 4 2 4 2 3" xfId="561" xr:uid="{97B24758-64D9-49AB-8A33-B1547D124D31}"/>
    <cellStyle name="Normal 4 2 4 2 3 2" xfId="1165" xr:uid="{9A3EDA34-77FD-40FB-AEC0-44F775047E92}"/>
    <cellStyle name="Normal 4 2 4 2 3 2 2" xfId="2967" xr:uid="{EB86959B-CF56-432E-B061-551DA64CF08C}"/>
    <cellStyle name="Normal 4 2 4 2 3 3" xfId="2066" xr:uid="{88D0A74A-5A59-4E93-AEF0-F9C24155EB2D}"/>
    <cellStyle name="Normal 4 2 4 2 3 4" xfId="3568" xr:uid="{76183F6A-41EA-464D-969E-BB01198FB930}"/>
    <cellStyle name="Normal 4 2 4 2 4" xfId="1465" xr:uid="{2CE3BCAF-CD87-41A8-A774-390B4E00A6DE}"/>
    <cellStyle name="Normal 4 2 4 2 4 2" xfId="2366" xr:uid="{2712DC91-8E56-445F-81AD-0394E29EF874}"/>
    <cellStyle name="Normal 4 2 4 2 5" xfId="861" xr:uid="{2E3A7B8F-6650-4ABE-AADF-95748EF9C85F}"/>
    <cellStyle name="Normal 4 2 4 2 5 2" xfId="2666" xr:uid="{57AE3FC7-82FA-4CB5-AF20-5AA5D7E767FE}"/>
    <cellStyle name="Normal 4 2 4 2 6" xfId="1765" xr:uid="{368919FC-9B6C-46D8-B424-F490DC07751B}"/>
    <cellStyle name="Normal 4 2 4 2 7" xfId="3268" xr:uid="{28A5C854-D297-430F-B31D-F8E21FE5CF20}"/>
    <cellStyle name="Normal 4 2 4 3" xfId="339" xr:uid="{ACE98DA9-9724-48F7-AEBF-37538C1F64D4}"/>
    <cellStyle name="Normal 4 2 4 3 2" xfId="639" xr:uid="{E640FC87-76E4-44FD-81BF-E54407E4A23A}"/>
    <cellStyle name="Normal 4 2 4 3 2 2" xfId="1243" xr:uid="{8AD36F27-0CFC-4FAC-9400-0E5DE9106527}"/>
    <cellStyle name="Normal 4 2 4 3 2 2 2" xfId="3045" xr:uid="{679BB66B-B34E-43DD-93B8-50962755EDCA}"/>
    <cellStyle name="Normal 4 2 4 3 2 3" xfId="2144" xr:uid="{A8000CCD-3E65-4C0E-BEBC-65E02A1BEE49}"/>
    <cellStyle name="Normal 4 2 4 3 2 4" xfId="3646" xr:uid="{C37607B2-9738-4BD4-BEA0-667B9A9CD19B}"/>
    <cellStyle name="Normal 4 2 4 3 3" xfId="1543" xr:uid="{2A2B4618-1675-4CAA-990D-08F1222FFAFE}"/>
    <cellStyle name="Normal 4 2 4 3 3 2" xfId="2444" xr:uid="{1351A263-2ABC-47FC-8A93-C0D35B1E52F5}"/>
    <cellStyle name="Normal 4 2 4 3 4" xfId="939" xr:uid="{63044DE2-D719-49BE-95A4-D65D6249ED5B}"/>
    <cellStyle name="Normal 4 2 4 3 4 2" xfId="2744" xr:uid="{42DA2714-8106-4E3A-8170-F342BB68BA96}"/>
    <cellStyle name="Normal 4 2 4 3 5" xfId="1843" xr:uid="{5EAB1D7A-4193-4EC3-A6EE-A05328B752B3}"/>
    <cellStyle name="Normal 4 2 4 3 6" xfId="3346" xr:uid="{B07708FD-D0E0-4824-85AF-1990F29D7FC6}"/>
    <cellStyle name="Normal 4 2 4 4" xfId="489" xr:uid="{A21A65E1-5582-487C-9C13-06C73A05A86F}"/>
    <cellStyle name="Normal 4 2 4 4 2" xfId="1093" xr:uid="{AB295D08-456B-4D1D-A755-6F9756253B60}"/>
    <cellStyle name="Normal 4 2 4 4 2 2" xfId="2895" xr:uid="{4284FC06-456B-40BF-9F43-802F3EA193A3}"/>
    <cellStyle name="Normal 4 2 4 4 3" xfId="1994" xr:uid="{7A0CB596-7EF4-43E7-94C2-BBCCDF54B6C4}"/>
    <cellStyle name="Normal 4 2 4 4 4" xfId="3496" xr:uid="{1FA1C179-62AA-46C2-A0DD-0DDC1B198DA3}"/>
    <cellStyle name="Normal 4 2 4 5" xfId="1393" xr:uid="{CF19CB90-20ED-4AAA-9032-E75F508D6ABB}"/>
    <cellStyle name="Normal 4 2 4 5 2" xfId="2294" xr:uid="{B9D5E064-002B-492A-B949-DE479D4D1E75}"/>
    <cellStyle name="Normal 4 2 4 6" xfId="789" xr:uid="{EC44DF6A-8CCB-4E89-9738-E858D48FF5B5}"/>
    <cellStyle name="Normal 4 2 4 6 2" xfId="2594" xr:uid="{89185924-AD10-4B95-8270-8890370EA6D3}"/>
    <cellStyle name="Normal 4 2 4 7" xfId="1693" xr:uid="{472D8563-0EBB-482C-9415-1441BB486710}"/>
    <cellStyle name="Normal 4 2 4 8" xfId="3196" xr:uid="{11618616-6B14-48AE-BBCD-D66EC9C03746}"/>
    <cellStyle name="Normal 4 2 5" xfId="162" xr:uid="{7D146AB1-FE3C-4D06-930D-89EC81FD7C6A}"/>
    <cellStyle name="Normal 4 2 5 2" xfId="235" xr:uid="{2551D97F-8B98-4084-9DE2-8E1749D1A4BF}"/>
    <cellStyle name="Normal 4 2 5 2 2" xfId="387" xr:uid="{247DFD13-05F9-42D0-A43F-01C6CF57A30A}"/>
    <cellStyle name="Normal 4 2 5 2 2 2" xfId="687" xr:uid="{B1411224-EB82-407A-92BF-0B12056DC844}"/>
    <cellStyle name="Normal 4 2 5 2 2 2 2" xfId="1291" xr:uid="{3BF20957-869E-4BB2-881E-EFABF89DA48D}"/>
    <cellStyle name="Normal 4 2 5 2 2 2 2 2" xfId="3093" xr:uid="{D9366A28-A05A-4B3C-8ABE-266730543D20}"/>
    <cellStyle name="Normal 4 2 5 2 2 2 3" xfId="2192" xr:uid="{FDC5C770-1394-4967-9EB4-A1C830BBA82C}"/>
    <cellStyle name="Normal 4 2 5 2 2 2 4" xfId="3694" xr:uid="{395FACCB-0094-4E07-8F7A-6AC9FB830F98}"/>
    <cellStyle name="Normal 4 2 5 2 2 3" xfId="1591" xr:uid="{3D6DFA78-3EAF-4DD9-A059-5ED3F17F6596}"/>
    <cellStyle name="Normal 4 2 5 2 2 3 2" xfId="2492" xr:uid="{FE38C0B6-4D69-4C7F-B473-98E87A1E8825}"/>
    <cellStyle name="Normal 4 2 5 2 2 4" xfId="987" xr:uid="{DCFC817C-1ABB-4B2F-85C7-269EAFB28931}"/>
    <cellStyle name="Normal 4 2 5 2 2 4 2" xfId="2792" xr:uid="{1522B7E6-D6B8-43A1-BA72-B13D9281E13A}"/>
    <cellStyle name="Normal 4 2 5 2 2 5" xfId="1891" xr:uid="{18C28ACE-D032-48C3-879B-C1896D757D27}"/>
    <cellStyle name="Normal 4 2 5 2 2 6" xfId="3394" xr:uid="{F89431AD-F289-4754-8B53-D674BE11C3CB}"/>
    <cellStyle name="Normal 4 2 5 2 3" xfId="537" xr:uid="{8E33E1C5-6538-4C5E-8AB9-377F7E42ECA8}"/>
    <cellStyle name="Normal 4 2 5 2 3 2" xfId="1141" xr:uid="{11F9268E-4B4C-470A-B4B6-0FBF2C397E5E}"/>
    <cellStyle name="Normal 4 2 5 2 3 2 2" xfId="2943" xr:uid="{1209011D-0EA3-4549-9B68-0270AE2DFE1A}"/>
    <cellStyle name="Normal 4 2 5 2 3 3" xfId="2042" xr:uid="{804ABE87-FB72-4338-9297-A9A7C9F75FE1}"/>
    <cellStyle name="Normal 4 2 5 2 3 4" xfId="3544" xr:uid="{819BEC39-AA89-4F3B-9CDF-6844C0C9F401}"/>
    <cellStyle name="Normal 4 2 5 2 4" xfId="1441" xr:uid="{B6BD7C0F-8EED-4F9C-8D01-7F693802C2F2}"/>
    <cellStyle name="Normal 4 2 5 2 4 2" xfId="2342" xr:uid="{8D682C00-24C0-4086-8F7F-786264D941D9}"/>
    <cellStyle name="Normal 4 2 5 2 5" xfId="837" xr:uid="{8638BBBF-B672-46E7-907D-0894BD4408B8}"/>
    <cellStyle name="Normal 4 2 5 2 5 2" xfId="2642" xr:uid="{447104E9-52FC-43F3-B80F-C2393A7D11F3}"/>
    <cellStyle name="Normal 4 2 5 2 6" xfId="1741" xr:uid="{5F07432F-9E46-4CD3-97E2-36B68911DF3A}"/>
    <cellStyle name="Normal 4 2 5 2 7" xfId="3244" xr:uid="{169AA4C5-B304-4C8B-94D4-7EBAD021FF81}"/>
    <cellStyle name="Normal 4 2 5 3" xfId="315" xr:uid="{F97F392A-0E2F-44F3-9D98-DD785912CEAA}"/>
    <cellStyle name="Normal 4 2 5 3 2" xfId="615" xr:uid="{805511B7-53E5-4D5D-A0EB-4EBC4D24F812}"/>
    <cellStyle name="Normal 4 2 5 3 2 2" xfId="1219" xr:uid="{DDE83125-ACE4-48A0-B558-D1113F0A7BCC}"/>
    <cellStyle name="Normal 4 2 5 3 2 2 2" xfId="3021" xr:uid="{B52A64CF-067F-47F7-B340-340F66DBDD4F}"/>
    <cellStyle name="Normal 4 2 5 3 2 3" xfId="2120" xr:uid="{6E133D3C-287E-48C4-A343-F3BFEEE48CDE}"/>
    <cellStyle name="Normal 4 2 5 3 2 4" xfId="3622" xr:uid="{DA179912-82F3-47BF-A0E9-3BB0A484C1F4}"/>
    <cellStyle name="Normal 4 2 5 3 3" xfId="1519" xr:uid="{2C8A0039-6035-407C-9888-A7BE50F22E7C}"/>
    <cellStyle name="Normal 4 2 5 3 3 2" xfId="2420" xr:uid="{56337750-3CB1-4E36-B8FA-8830330F1612}"/>
    <cellStyle name="Normal 4 2 5 3 4" xfId="915" xr:uid="{FF15549B-67C6-4AE6-9CF0-E2EE99E7DA9F}"/>
    <cellStyle name="Normal 4 2 5 3 4 2" xfId="2720" xr:uid="{468D6BED-B927-4B62-8EAB-7E3A1AC1ABBD}"/>
    <cellStyle name="Normal 4 2 5 3 5" xfId="1819" xr:uid="{FB652307-FBE8-4E31-BABF-67EEB44C6289}"/>
    <cellStyle name="Normal 4 2 5 3 6" xfId="3322" xr:uid="{4B97A693-EB02-4FC3-ABFF-8CC72E9DB5A5}"/>
    <cellStyle name="Normal 4 2 5 4" xfId="465" xr:uid="{85CAE722-D5F7-43AD-ACF8-D390361975C0}"/>
    <cellStyle name="Normal 4 2 5 4 2" xfId="1069" xr:uid="{B8081C31-7D93-41A9-AA6F-B3AB27D3E21B}"/>
    <cellStyle name="Normal 4 2 5 4 2 2" xfId="2871" xr:uid="{A71496FD-42DE-429D-B95D-7924554A0411}"/>
    <cellStyle name="Normal 4 2 5 4 3" xfId="1970" xr:uid="{B0CE330E-8E0E-4955-9117-13D460FE0198}"/>
    <cellStyle name="Normal 4 2 5 4 4" xfId="3472" xr:uid="{73EE049F-4DBE-4CF5-B782-F210F87836D8}"/>
    <cellStyle name="Normal 4 2 5 5" xfId="1369" xr:uid="{154A6035-1088-405D-A9F9-4F366F06F331}"/>
    <cellStyle name="Normal 4 2 5 5 2" xfId="2270" xr:uid="{41CA8371-A895-4952-95D2-A96ED6EC0FD1}"/>
    <cellStyle name="Normal 4 2 5 6" xfId="765" xr:uid="{4F737F7B-E2D9-47A6-A75B-48935D5D3702}"/>
    <cellStyle name="Normal 4 2 5 6 2" xfId="2570" xr:uid="{8034F226-E4CA-41E9-882E-F7397E65392D}"/>
    <cellStyle name="Normal 4 2 5 7" xfId="1669" xr:uid="{A595DDB6-96E1-4773-93A9-E63AD90B20DD}"/>
    <cellStyle name="Normal 4 2 5 8" xfId="3172" xr:uid="{FB802F3E-F3D9-4312-9591-816191B954C1}"/>
    <cellStyle name="Normal 4 2 6" xfId="211" xr:uid="{4CF5ACA1-C5FB-4EF3-9F80-15CA3C2C9094}"/>
    <cellStyle name="Normal 4 2 6 2" xfId="363" xr:uid="{CE447066-DE7A-4261-8D54-CC29DD2BC6F7}"/>
    <cellStyle name="Normal 4 2 6 2 2" xfId="663" xr:uid="{F34AADAD-640A-48B3-B53E-E09C8F7FA843}"/>
    <cellStyle name="Normal 4 2 6 2 2 2" xfId="1267" xr:uid="{33110278-333B-4AD1-AE10-57F2207B21BD}"/>
    <cellStyle name="Normal 4 2 6 2 2 2 2" xfId="3069" xr:uid="{89335613-2AE4-42F8-8240-139E73046C6B}"/>
    <cellStyle name="Normal 4 2 6 2 2 3" xfId="2168" xr:uid="{7B2DF086-0757-4A74-833B-7C762829230E}"/>
    <cellStyle name="Normal 4 2 6 2 2 4" xfId="3670" xr:uid="{8196789A-9A92-43B5-A4CD-C7F616FAC96B}"/>
    <cellStyle name="Normal 4 2 6 2 3" xfId="1567" xr:uid="{965C3CEE-1598-4BBA-8A76-302704580173}"/>
    <cellStyle name="Normal 4 2 6 2 3 2" xfId="2468" xr:uid="{C9505C9D-4D13-4480-AE1A-8F0BF0D43313}"/>
    <cellStyle name="Normal 4 2 6 2 4" xfId="963" xr:uid="{FB3CD0C6-A48C-4EFE-9EA0-FE83873DBDF0}"/>
    <cellStyle name="Normal 4 2 6 2 4 2" xfId="2768" xr:uid="{1271CB43-CFF4-4B55-AF8E-2B0BE58A47EF}"/>
    <cellStyle name="Normal 4 2 6 2 5" xfId="1867" xr:uid="{88CFF53C-C2FD-4514-AFD5-3816A5B6EA11}"/>
    <cellStyle name="Normal 4 2 6 2 6" xfId="3370" xr:uid="{4BECE1BA-0147-4031-A351-7D0B243DEACA}"/>
    <cellStyle name="Normal 4 2 6 3" xfId="513" xr:uid="{063D8701-6C54-47D6-8E5F-CA2A251C09EF}"/>
    <cellStyle name="Normal 4 2 6 3 2" xfId="1117" xr:uid="{71564E50-8D1E-4F15-ADED-C2BF4038C465}"/>
    <cellStyle name="Normal 4 2 6 3 2 2" xfId="2919" xr:uid="{53115FD6-4FCD-4298-8910-40DB0E707CA2}"/>
    <cellStyle name="Normal 4 2 6 3 3" xfId="2018" xr:uid="{3DB2A200-DF3C-4C85-B6C9-27BAA3CD7B1A}"/>
    <cellStyle name="Normal 4 2 6 3 4" xfId="3520" xr:uid="{7CB39C60-BAE6-4199-98D1-C96473DABC78}"/>
    <cellStyle name="Normal 4 2 6 4" xfId="1417" xr:uid="{0F084141-E4B0-45DA-A49C-BD7588B60ADB}"/>
    <cellStyle name="Normal 4 2 6 4 2" xfId="2318" xr:uid="{A4F5BF4D-2DF2-413D-AD19-9904C5C45DB6}"/>
    <cellStyle name="Normal 4 2 6 5" xfId="813" xr:uid="{FD98489F-4B07-440A-8677-0DCE009C1ABA}"/>
    <cellStyle name="Normal 4 2 6 5 2" xfId="2618" xr:uid="{B1DC5775-C3B7-4980-B177-A38E7520E4CE}"/>
    <cellStyle name="Normal 4 2 6 6" xfId="1717" xr:uid="{574B0DD7-8D2F-4A12-B67D-4E5524E140E9}"/>
    <cellStyle name="Normal 4 2 6 7" xfId="3220" xr:uid="{B03B884F-0F42-4459-8AB8-506B5A9F4CFF}"/>
    <cellStyle name="Normal 4 2 7" xfId="290" xr:uid="{B97583B4-BCB5-4EDD-AB75-51680C43E03B}"/>
    <cellStyle name="Normal 4 2 7 2" xfId="590" xr:uid="{041AABA1-BD12-4A9A-B7E3-65B83CC8530C}"/>
    <cellStyle name="Normal 4 2 7 2 2" xfId="1194" xr:uid="{89048FBA-3BFE-4285-859F-08D12758002E}"/>
    <cellStyle name="Normal 4 2 7 2 2 2" xfId="2996" xr:uid="{B73092F5-C1F0-47D3-9CE2-062BEC96D9CD}"/>
    <cellStyle name="Normal 4 2 7 2 3" xfId="2095" xr:uid="{C8DC7549-BCBF-4EDB-BEFD-3A64A8FEB2E7}"/>
    <cellStyle name="Normal 4 2 7 2 4" xfId="3597" xr:uid="{96BC5BB8-BE21-4835-BF62-9F63F9EA889F}"/>
    <cellStyle name="Normal 4 2 7 3" xfId="1494" xr:uid="{36635BAE-0FF6-4E86-853F-5493A45654D2}"/>
    <cellStyle name="Normal 4 2 7 3 2" xfId="2395" xr:uid="{94ED6492-F897-489E-AADD-F3F7F166683D}"/>
    <cellStyle name="Normal 4 2 7 4" xfId="890" xr:uid="{CB94DEB0-8EC6-42BC-899F-0E5FF57AF5E7}"/>
    <cellStyle name="Normal 4 2 7 4 2" xfId="2695" xr:uid="{5BF45DD2-68A1-4C53-9307-8EFC23CE1B50}"/>
    <cellStyle name="Normal 4 2 7 5" xfId="1794" xr:uid="{F6F18AD3-7713-4610-B301-E287750FCD29}"/>
    <cellStyle name="Normal 4 2 7 6" xfId="3297" xr:uid="{5872BF4F-41E1-47A3-87CF-A14D4BDF9411}"/>
    <cellStyle name="Normal 4 2 8" xfId="440" xr:uid="{3C0CE848-6FA1-4D62-BCF8-65A91B9E2992}"/>
    <cellStyle name="Normal 4 2 8 2" xfId="1041" xr:uid="{5FFDAA17-FCDE-4B60-9B9B-93CBB8A09010}"/>
    <cellStyle name="Normal 4 2 8 2 2" xfId="2846" xr:uid="{87C89B07-DBFC-4B04-B586-8F6446751D7C}"/>
    <cellStyle name="Normal 4 2 8 3" xfId="1945" xr:uid="{A1D533B9-22CF-4350-BC54-5AE40CB9E15E}"/>
    <cellStyle name="Normal 4 2 8 4" xfId="3447" xr:uid="{74855C9D-2661-4365-814E-D7FFBE56C3DE}"/>
    <cellStyle name="Normal 4 2 9" xfId="1344" xr:uid="{74818171-2E5B-45FC-9B4B-E66258BFB94A}"/>
    <cellStyle name="Normal 4 2 9 2" xfId="2245" xr:uid="{35A6428C-973E-4AE1-A322-2EEC99849242}"/>
    <cellStyle name="Normal 4 3" xfId="100" xr:uid="{BE8C4BA6-B9D6-4CA9-AD69-90E4312B1865}"/>
    <cellStyle name="Normal 4 4" xfId="141" xr:uid="{493BA593-11C7-4493-A401-F0C3AB533429}"/>
    <cellStyle name="Normal 45" xfId="35" xr:uid="{215495AA-92E1-47D6-BE8A-A67FCF807C6C}"/>
    <cellStyle name="Normal 45 2" xfId="101" xr:uid="{D3BA3C2A-8C6B-4785-B840-5746FFC2BED0}"/>
    <cellStyle name="Normal 5" xfId="36" xr:uid="{638FBCC5-D33E-4B92-9568-82C9C78572F3}"/>
    <cellStyle name="Normal 5 2" xfId="37" xr:uid="{150706F8-E9BF-4684-A0FF-F62E371D7257}"/>
    <cellStyle name="Normal 5 2 2" xfId="103" xr:uid="{4D9AD718-BA16-4D90-A4F6-5F4F772E0FE5}"/>
    <cellStyle name="Normal 5 3" xfId="102" xr:uid="{0DC4A149-683F-4358-9693-2E2E0F75F657}"/>
    <cellStyle name="Normal 5_Nr.75D-05-12 JUMTS_Veikals_BETA_BALVI" xfId="38" xr:uid="{2FB6A08F-8D0E-4CFA-B559-E459FFE28112}"/>
    <cellStyle name="Normal 6" xfId="55" xr:uid="{08D27CA3-771A-4552-9CF6-4F41092941AE}"/>
    <cellStyle name="Normal 6 2" xfId="78" xr:uid="{79F9C3B9-E81C-43EE-BCD2-486B610F6221}"/>
    <cellStyle name="Normal 6 3" xfId="143" xr:uid="{699D2F7A-A4E0-4407-8FFE-A69121B0AC25}"/>
    <cellStyle name="Normal 7" xfId="22" xr:uid="{7C13886D-1A23-463D-8FCD-96A06607AAA2}"/>
    <cellStyle name="Normal 8" xfId="280" xr:uid="{06B80080-8DA9-4B5C-94BE-7676900BE2CE}"/>
    <cellStyle name="Normal 8 2 2" xfId="3743" xr:uid="{107983EB-AAC9-4F49-B860-02F940C761BE}"/>
    <cellStyle name="Normal 9" xfId="53" xr:uid="{6C07405A-E929-4570-8F51-4F6C47D732F9}"/>
    <cellStyle name="Normal 9 2" xfId="64" xr:uid="{74521477-33D0-4298-9864-BCEA36623689}"/>
    <cellStyle name="Normal 9 2 10" xfId="739" xr:uid="{06A997A7-DD0B-4632-B3D0-C3DBBE69AAA5}"/>
    <cellStyle name="Normal 9 2 10 2" xfId="2544" xr:uid="{67E81C0C-C28D-44C3-9634-109F3A9A3839}"/>
    <cellStyle name="Normal 9 2 11" xfId="1643" xr:uid="{241B0E52-FDB9-4C3E-A422-280EEE539AF2}"/>
    <cellStyle name="Normal 9 2 12" xfId="3146" xr:uid="{7030AC61-1D86-48D4-8F09-1F71BDA3A124}"/>
    <cellStyle name="Normal 9 2 2" xfId="125" xr:uid="{3119E7F0-0C1D-42AD-A2D3-57A7D28541A7}"/>
    <cellStyle name="Normal 9 2 2 10" xfId="1650" xr:uid="{8678D4E0-86FA-4D15-9D2E-13DC40CE4D8C}"/>
    <cellStyle name="Normal 9 2 2 11" xfId="3153" xr:uid="{E8731DF6-2C36-46FD-B145-387D8EDD8CEB}"/>
    <cellStyle name="Normal 9 2 2 2" xfId="155" xr:uid="{0993654A-DD15-4E3F-AED6-143A1B508430}"/>
    <cellStyle name="Normal 9 2 2 2 10" xfId="3165" xr:uid="{203C3DC1-299A-4D59-B1AE-C2A4A62EE35C}"/>
    <cellStyle name="Normal 9 2 2 2 2" xfId="203" xr:uid="{4E738505-0925-4074-8C28-833CBC47024D}"/>
    <cellStyle name="Normal 9 2 2 2 2 2" xfId="276" xr:uid="{2069BF1B-1B11-4E4F-BAE6-5A032BDC2611}"/>
    <cellStyle name="Normal 9 2 2 2 2 2 2" xfId="428" xr:uid="{A4770C80-A3F0-4942-8534-E102AB63D74E}"/>
    <cellStyle name="Normal 9 2 2 2 2 2 2 2" xfId="728" xr:uid="{DEA6731B-3F18-493B-839B-E7295285468C}"/>
    <cellStyle name="Normal 9 2 2 2 2 2 2 2 2" xfId="1332" xr:uid="{602DF5F5-51F2-45E2-8DF1-8C6409D4BFD5}"/>
    <cellStyle name="Normal 9 2 2 2 2 2 2 2 2 2" xfId="3134" xr:uid="{06F53036-D797-4632-A979-2CE8A4D9A22D}"/>
    <cellStyle name="Normal 9 2 2 2 2 2 2 2 3" xfId="2233" xr:uid="{E863A7CD-D598-4C68-B8BF-E7F54A838155}"/>
    <cellStyle name="Normal 9 2 2 2 2 2 2 2 4" xfId="3735" xr:uid="{742CBBA1-F108-4696-9EC6-E3C5D7DDEAE1}"/>
    <cellStyle name="Normal 9 2 2 2 2 2 2 3" xfId="1632" xr:uid="{D85CFFCA-E104-4E75-91ED-CBCF5B0F106D}"/>
    <cellStyle name="Normal 9 2 2 2 2 2 2 3 2" xfId="2533" xr:uid="{5988960F-5A92-44ED-A0F1-B13E3E5B4B72}"/>
    <cellStyle name="Normal 9 2 2 2 2 2 2 4" xfId="1028" xr:uid="{20E87073-9EE7-4141-AC0B-5148F8023A3A}"/>
    <cellStyle name="Normal 9 2 2 2 2 2 2 4 2" xfId="2833" xr:uid="{F5986E5C-B17F-4876-A576-B4AEF1635330}"/>
    <cellStyle name="Normal 9 2 2 2 2 2 2 5" xfId="1932" xr:uid="{D08DA304-4D45-42F5-A35C-780B53310D51}"/>
    <cellStyle name="Normal 9 2 2 2 2 2 2 6" xfId="3435" xr:uid="{2575BC6B-7777-4D2B-A1F9-90BE79603430}"/>
    <cellStyle name="Normal 9 2 2 2 2 2 3" xfId="578" xr:uid="{4A1189D8-A10F-475A-9031-2B48E8BC3F96}"/>
    <cellStyle name="Normal 9 2 2 2 2 2 3 2" xfId="1182" xr:uid="{D7BDBEBB-3016-41D0-A3FA-91BBC0DADEAE}"/>
    <cellStyle name="Normal 9 2 2 2 2 2 3 2 2" xfId="2984" xr:uid="{8A1ADEDC-965E-4B52-B11D-E0B1ECB7C132}"/>
    <cellStyle name="Normal 9 2 2 2 2 2 3 3" xfId="2083" xr:uid="{928AC67E-0678-424A-980A-D6A183DB272F}"/>
    <cellStyle name="Normal 9 2 2 2 2 2 3 4" xfId="3585" xr:uid="{B324ED12-2B4F-44FC-9FDB-F6F70A624E34}"/>
    <cellStyle name="Normal 9 2 2 2 2 2 4" xfId="1482" xr:uid="{F8B64A9D-349D-46CC-A150-37A6BBF54BF0}"/>
    <cellStyle name="Normal 9 2 2 2 2 2 4 2" xfId="2383" xr:uid="{072DCAAD-FB5A-4940-BC9B-75A9FD0F573F}"/>
    <cellStyle name="Normal 9 2 2 2 2 2 5" xfId="878" xr:uid="{9B9DDA92-8AD3-4506-B576-95AA7953E36F}"/>
    <cellStyle name="Normal 9 2 2 2 2 2 5 2" xfId="2683" xr:uid="{701EC4E3-0360-4E2B-B4D6-596E8A7349CC}"/>
    <cellStyle name="Normal 9 2 2 2 2 2 6" xfId="1782" xr:uid="{BC6FA223-5513-4CBA-83F3-748BD772D90C}"/>
    <cellStyle name="Normal 9 2 2 2 2 2 7" xfId="3285" xr:uid="{B7851169-3FAA-4C58-81E1-FDD8F68D699B}"/>
    <cellStyle name="Normal 9 2 2 2 2 3" xfId="356" xr:uid="{798BBDF0-6C5A-4666-85AD-2811F168D2D1}"/>
    <cellStyle name="Normal 9 2 2 2 2 3 2" xfId="656" xr:uid="{0E888D77-43E5-4B34-BB88-02917D0DB62A}"/>
    <cellStyle name="Normal 9 2 2 2 2 3 2 2" xfId="1260" xr:uid="{19F22CCF-EFE5-4CD8-A15F-BA781F90E38D}"/>
    <cellStyle name="Normal 9 2 2 2 2 3 2 2 2" xfId="3062" xr:uid="{805ADB3E-079A-412B-8B3E-2A8E0CD12252}"/>
    <cellStyle name="Normal 9 2 2 2 2 3 2 3" xfId="2161" xr:uid="{566ABFE1-170D-4E79-9FEA-011C671C678D}"/>
    <cellStyle name="Normal 9 2 2 2 2 3 2 4" xfId="3663" xr:uid="{90FF83DA-E36A-4249-9456-476E4E1DFE00}"/>
    <cellStyle name="Normal 9 2 2 2 2 3 3" xfId="1560" xr:uid="{726AC49C-AD9C-4A6E-8C7C-4C6C54EEF7EA}"/>
    <cellStyle name="Normal 9 2 2 2 2 3 3 2" xfId="2461" xr:uid="{EBCD8B30-3EBB-49C4-9C95-69854A3D3C0C}"/>
    <cellStyle name="Normal 9 2 2 2 2 3 4" xfId="956" xr:uid="{A78B9A35-F8BC-44CA-97D6-6D62DD193B6A}"/>
    <cellStyle name="Normal 9 2 2 2 2 3 4 2" xfId="2761" xr:uid="{9CB56A07-BD72-4E5C-8524-E31E51DAA0A2}"/>
    <cellStyle name="Normal 9 2 2 2 2 3 5" xfId="1860" xr:uid="{F8473509-56C5-4A21-95DA-BB65DA02E2F9}"/>
    <cellStyle name="Normal 9 2 2 2 2 3 6" xfId="3363" xr:uid="{FDB5ADB4-7B8C-4985-AB0B-4BE1C019A596}"/>
    <cellStyle name="Normal 9 2 2 2 2 4" xfId="506" xr:uid="{C9A82BAC-503E-4938-B917-E927578B72DE}"/>
    <cellStyle name="Normal 9 2 2 2 2 4 2" xfId="1110" xr:uid="{A5550376-07CB-44E4-9404-C2A978DDE820}"/>
    <cellStyle name="Normal 9 2 2 2 2 4 2 2" xfId="2912" xr:uid="{A9AC7231-EF26-4C01-94F5-883F828A999F}"/>
    <cellStyle name="Normal 9 2 2 2 2 4 3" xfId="2011" xr:uid="{3889B903-4AA5-4CAA-B6D7-70832C06D883}"/>
    <cellStyle name="Normal 9 2 2 2 2 4 4" xfId="3513" xr:uid="{63AE2E26-9E2F-49E1-BC20-E059D2FBE6FF}"/>
    <cellStyle name="Normal 9 2 2 2 2 5" xfId="1410" xr:uid="{04C26445-F3F7-4ABD-887C-8B610FB4A8F8}"/>
    <cellStyle name="Normal 9 2 2 2 2 5 2" xfId="2311" xr:uid="{4390303F-5870-4D0E-B8B7-95693B732B00}"/>
    <cellStyle name="Normal 9 2 2 2 2 6" xfId="806" xr:uid="{4D0B5D42-203E-4B58-BD58-ECB0D8328B62}"/>
    <cellStyle name="Normal 9 2 2 2 2 6 2" xfId="2611" xr:uid="{A95603C6-E040-4B32-BAFA-9CFA7C33D5EE}"/>
    <cellStyle name="Normal 9 2 2 2 2 7" xfId="1710" xr:uid="{AEDD8865-F923-4AEB-BF4D-17768A516328}"/>
    <cellStyle name="Normal 9 2 2 2 2 8" xfId="3213" xr:uid="{313C546D-9591-4997-9961-37A28C99FF61}"/>
    <cellStyle name="Normal 9 2 2 2 3" xfId="179" xr:uid="{78218159-E315-4D05-9847-511EBC55249B}"/>
    <cellStyle name="Normal 9 2 2 2 3 2" xfId="252" xr:uid="{F91D1941-8B4B-491C-A5D4-656A2A05F70F}"/>
    <cellStyle name="Normal 9 2 2 2 3 2 2" xfId="404" xr:uid="{BAAB1E28-9280-4F5B-A2F5-B5FCBA01A421}"/>
    <cellStyle name="Normal 9 2 2 2 3 2 2 2" xfId="704" xr:uid="{A8AE8D0B-ACB1-4DB4-8BC3-CC1F66C755FA}"/>
    <cellStyle name="Normal 9 2 2 2 3 2 2 2 2" xfId="1308" xr:uid="{F2454B41-5762-472E-B9D4-61C8C2383DE7}"/>
    <cellStyle name="Normal 9 2 2 2 3 2 2 2 2 2" xfId="3110" xr:uid="{C6E439C7-1AE9-4393-8F6E-65792FCA3D25}"/>
    <cellStyle name="Normal 9 2 2 2 3 2 2 2 3" xfId="2209" xr:uid="{3CD3CA7D-0C9E-499B-B4EE-625F4C9B2DFC}"/>
    <cellStyle name="Normal 9 2 2 2 3 2 2 2 4" xfId="3711" xr:uid="{9F2DA368-DF15-4741-8E31-F3ABB318EA5C}"/>
    <cellStyle name="Normal 9 2 2 2 3 2 2 3" xfId="1608" xr:uid="{CA63006F-83D4-46D9-B550-C697889F84C0}"/>
    <cellStyle name="Normal 9 2 2 2 3 2 2 3 2" xfId="2509" xr:uid="{E5A46FC1-4CEC-46F1-81CD-45D66D8CC166}"/>
    <cellStyle name="Normal 9 2 2 2 3 2 2 4" xfId="1004" xr:uid="{019C056C-07AD-4E3B-88F7-E5F846970A2D}"/>
    <cellStyle name="Normal 9 2 2 2 3 2 2 4 2" xfId="2809" xr:uid="{D05CABD7-1242-4852-B9BC-E07C0F74B668}"/>
    <cellStyle name="Normal 9 2 2 2 3 2 2 5" xfId="1908" xr:uid="{1038E410-9F1D-40C3-93EE-D4A07E8ECEF8}"/>
    <cellStyle name="Normal 9 2 2 2 3 2 2 6" xfId="3411" xr:uid="{55CA2BCF-B221-4496-96EA-2D90746B6CB9}"/>
    <cellStyle name="Normal 9 2 2 2 3 2 3" xfId="554" xr:uid="{14BC9365-A61F-4627-A766-D95EE1C27687}"/>
    <cellStyle name="Normal 9 2 2 2 3 2 3 2" xfId="1158" xr:uid="{002BA45A-40F0-444A-B5EA-21D2EC50170F}"/>
    <cellStyle name="Normal 9 2 2 2 3 2 3 2 2" xfId="2960" xr:uid="{359E2A6E-3E2B-4B0F-B09C-D92596EF55A5}"/>
    <cellStyle name="Normal 9 2 2 2 3 2 3 3" xfId="2059" xr:uid="{AE769016-C9D5-4CE5-B215-8B5AF2FF46AA}"/>
    <cellStyle name="Normal 9 2 2 2 3 2 3 4" xfId="3561" xr:uid="{85334F03-9E4C-4094-9512-9E115DCBBB75}"/>
    <cellStyle name="Normal 9 2 2 2 3 2 4" xfId="1458" xr:uid="{BA649C01-48B9-4A33-99BC-0F439C9333D2}"/>
    <cellStyle name="Normal 9 2 2 2 3 2 4 2" xfId="2359" xr:uid="{249253C8-A42B-46D6-BA36-2A643826853D}"/>
    <cellStyle name="Normal 9 2 2 2 3 2 5" xfId="854" xr:uid="{2BAF4266-AFDA-45FE-89E1-268ED17850C8}"/>
    <cellStyle name="Normal 9 2 2 2 3 2 5 2" xfId="2659" xr:uid="{A13445AE-D605-41B7-BA6D-3037974510AC}"/>
    <cellStyle name="Normal 9 2 2 2 3 2 6" xfId="1758" xr:uid="{8A0A1921-7F0B-4189-A653-A6C20D47BF07}"/>
    <cellStyle name="Normal 9 2 2 2 3 2 7" xfId="3261" xr:uid="{E5AA5929-7E2C-4194-9866-42A38739A79E}"/>
    <cellStyle name="Normal 9 2 2 2 3 3" xfId="332" xr:uid="{48348F5F-D606-4169-AF5D-0CD01D630C1F}"/>
    <cellStyle name="Normal 9 2 2 2 3 3 2" xfId="632" xr:uid="{3D6286EF-C58A-46ED-AAC0-4138AF8CE66D}"/>
    <cellStyle name="Normal 9 2 2 2 3 3 2 2" xfId="1236" xr:uid="{222180DE-1C8D-452C-8826-CD7D268E9DA3}"/>
    <cellStyle name="Normal 9 2 2 2 3 3 2 2 2" xfId="3038" xr:uid="{16FA9288-6522-4EB1-AF7D-DD96C70DC6A5}"/>
    <cellStyle name="Normal 9 2 2 2 3 3 2 3" xfId="2137" xr:uid="{3636E844-CFB1-4D92-A2A5-424E50DE6187}"/>
    <cellStyle name="Normal 9 2 2 2 3 3 2 4" xfId="3639" xr:uid="{2A264B47-1932-450A-B201-C6C63EFF43CF}"/>
    <cellStyle name="Normal 9 2 2 2 3 3 3" xfId="1536" xr:uid="{C010A618-8303-44B6-84EA-B4F6459CD3B5}"/>
    <cellStyle name="Normal 9 2 2 2 3 3 3 2" xfId="2437" xr:uid="{BC6DDA1C-FBC9-4E7F-8667-53F9F13B5A00}"/>
    <cellStyle name="Normal 9 2 2 2 3 3 4" xfId="932" xr:uid="{34C2226C-1459-47C4-833C-425EDC06A9FE}"/>
    <cellStyle name="Normal 9 2 2 2 3 3 4 2" xfId="2737" xr:uid="{97D7E00A-151A-4E8B-B6DE-5DAE1AF068FA}"/>
    <cellStyle name="Normal 9 2 2 2 3 3 5" xfId="1836" xr:uid="{95C947FD-04E1-4F4B-8270-F330AB9978BF}"/>
    <cellStyle name="Normal 9 2 2 2 3 3 6" xfId="3339" xr:uid="{1879EBEC-4DD7-4AD4-B848-715654E16701}"/>
    <cellStyle name="Normal 9 2 2 2 3 4" xfId="482" xr:uid="{64D40220-15E1-4602-85FE-8AD30DC4F297}"/>
    <cellStyle name="Normal 9 2 2 2 3 4 2" xfId="1086" xr:uid="{93974221-ABBC-46D2-BFC9-796C37FFB7CE}"/>
    <cellStyle name="Normal 9 2 2 2 3 4 2 2" xfId="2888" xr:uid="{8123B767-6034-40BE-A5C9-BA4BFB799BA1}"/>
    <cellStyle name="Normal 9 2 2 2 3 4 3" xfId="1987" xr:uid="{84B59EEC-0450-42E0-B65A-6BA527E8D30C}"/>
    <cellStyle name="Normal 9 2 2 2 3 4 4" xfId="3489" xr:uid="{2F7E36E1-81FC-4BC9-8AFA-037F7366CD2E}"/>
    <cellStyle name="Normal 9 2 2 2 3 5" xfId="1386" xr:uid="{F8DC7D62-CBE6-4F02-A160-F0DB59D43E7E}"/>
    <cellStyle name="Normal 9 2 2 2 3 5 2" xfId="2287" xr:uid="{1EB8A4DD-F7B8-41AD-B78E-B09B0D967BBA}"/>
    <cellStyle name="Normal 9 2 2 2 3 6" xfId="782" xr:uid="{749C9B07-665C-4166-9679-DDD41A9934D3}"/>
    <cellStyle name="Normal 9 2 2 2 3 6 2" xfId="2587" xr:uid="{27EDB1C5-C40B-4506-B174-6BDD0FD0D0F5}"/>
    <cellStyle name="Normal 9 2 2 2 3 7" xfId="1686" xr:uid="{95863D88-C993-4730-841B-54C764A1258A}"/>
    <cellStyle name="Normal 9 2 2 2 3 8" xfId="3189" xr:uid="{F147F98D-4B7B-4493-9979-4BE2E883AEFC}"/>
    <cellStyle name="Normal 9 2 2 2 4" xfId="228" xr:uid="{ABE8F7AA-B32E-45EF-AE06-852D37153BFB}"/>
    <cellStyle name="Normal 9 2 2 2 4 2" xfId="380" xr:uid="{D8F3A840-8A3C-4973-AF7D-9A63F096185A}"/>
    <cellStyle name="Normal 9 2 2 2 4 2 2" xfId="680" xr:uid="{B78B18F6-2DF6-48A0-80C0-3C30EA77C217}"/>
    <cellStyle name="Normal 9 2 2 2 4 2 2 2" xfId="1284" xr:uid="{986564BB-3086-4751-A18E-13C63C00413C}"/>
    <cellStyle name="Normal 9 2 2 2 4 2 2 2 2" xfId="3086" xr:uid="{11F7D647-4529-4481-B621-0CF13C82871E}"/>
    <cellStyle name="Normal 9 2 2 2 4 2 2 3" xfId="2185" xr:uid="{0946F634-7666-4F0E-AFD5-956F7AA1C416}"/>
    <cellStyle name="Normal 9 2 2 2 4 2 2 4" xfId="3687" xr:uid="{10DDBA4B-0AED-40CB-8F6F-DDE330EA5629}"/>
    <cellStyle name="Normal 9 2 2 2 4 2 3" xfId="1584" xr:uid="{0DE760F0-6709-4C06-B8F4-FAF86D6CBCD9}"/>
    <cellStyle name="Normal 9 2 2 2 4 2 3 2" xfId="2485" xr:uid="{14E5DC72-2E33-449B-A81E-25979C144D6B}"/>
    <cellStyle name="Normal 9 2 2 2 4 2 4" xfId="980" xr:uid="{EDA42507-110F-4432-BB61-B510EB7D24D5}"/>
    <cellStyle name="Normal 9 2 2 2 4 2 4 2" xfId="2785" xr:uid="{4DCF0671-7ED3-4CC0-B475-B40B5A3F080D}"/>
    <cellStyle name="Normal 9 2 2 2 4 2 5" xfId="1884" xr:uid="{73293E79-C9AF-4286-85DB-5A1F608D3907}"/>
    <cellStyle name="Normal 9 2 2 2 4 2 6" xfId="3387" xr:uid="{118368CF-389C-414B-B1E3-FA0EB8BFD4FF}"/>
    <cellStyle name="Normal 9 2 2 2 4 3" xfId="530" xr:uid="{9836AE92-1BBE-4368-91DD-FFD38E34FB9C}"/>
    <cellStyle name="Normal 9 2 2 2 4 3 2" xfId="1134" xr:uid="{CAEE7DFD-F992-4376-8692-4C0FB821352C}"/>
    <cellStyle name="Normal 9 2 2 2 4 3 2 2" xfId="2936" xr:uid="{CB3DC3B5-57C9-49C3-B691-A6CBF9EF9C07}"/>
    <cellStyle name="Normal 9 2 2 2 4 3 3" xfId="2035" xr:uid="{17738552-E1E5-4943-ADFE-28E51F28B4CD}"/>
    <cellStyle name="Normal 9 2 2 2 4 3 4" xfId="3537" xr:uid="{2890744E-6247-41C6-8163-DA3F791F0500}"/>
    <cellStyle name="Normal 9 2 2 2 4 4" xfId="1434" xr:uid="{C8E3E456-FC65-4CCF-A2D7-7AFCBEB9BC27}"/>
    <cellStyle name="Normal 9 2 2 2 4 4 2" xfId="2335" xr:uid="{70457A5B-D999-4922-B02A-279D46EBBE0A}"/>
    <cellStyle name="Normal 9 2 2 2 4 5" xfId="830" xr:uid="{E11B6FC2-3A6D-45A0-A3C9-D4EC87920863}"/>
    <cellStyle name="Normal 9 2 2 2 4 5 2" xfId="2635" xr:uid="{98B777DD-C8EE-43D6-BEFA-83073C3804FA}"/>
    <cellStyle name="Normal 9 2 2 2 4 6" xfId="1734" xr:uid="{DC620774-D631-4356-81C2-5CFC4A566F29}"/>
    <cellStyle name="Normal 9 2 2 2 4 7" xfId="3237" xr:uid="{1E7134AF-8E5F-4187-BAED-8745ACA3165B}"/>
    <cellStyle name="Normal 9 2 2 2 5" xfId="308" xr:uid="{C415E427-2C48-4937-ABB7-B661C9422746}"/>
    <cellStyle name="Normal 9 2 2 2 5 2" xfId="608" xr:uid="{66065E45-1C16-4F9F-8FD0-0CAE71A976CA}"/>
    <cellStyle name="Normal 9 2 2 2 5 2 2" xfId="1212" xr:uid="{64ED3382-ECC3-4171-B131-81C1D936A15F}"/>
    <cellStyle name="Normal 9 2 2 2 5 2 2 2" xfId="3014" xr:uid="{A50350A0-A4F2-417E-9D85-DC2A30B392DB}"/>
    <cellStyle name="Normal 9 2 2 2 5 2 3" xfId="2113" xr:uid="{0CF25F43-550C-4CF7-AE0C-40E78856695C}"/>
    <cellStyle name="Normal 9 2 2 2 5 2 4" xfId="3615" xr:uid="{2741AD43-7196-4B89-B064-D0CA349276DA}"/>
    <cellStyle name="Normal 9 2 2 2 5 3" xfId="1512" xr:uid="{584811E3-FF34-4765-9279-2723FC98840E}"/>
    <cellStyle name="Normal 9 2 2 2 5 3 2" xfId="2413" xr:uid="{3ABAB686-7A7F-49F2-BDD2-B03EAB99B6E4}"/>
    <cellStyle name="Normal 9 2 2 2 5 4" xfId="908" xr:uid="{60EB8AA8-1286-424A-B42B-A1A298C3C8A8}"/>
    <cellStyle name="Normal 9 2 2 2 5 4 2" xfId="2713" xr:uid="{991A46E6-82FD-4CB4-AA3E-F263D98D6512}"/>
    <cellStyle name="Normal 9 2 2 2 5 5" xfId="1812" xr:uid="{8D75E4B0-DBF2-44E7-A539-D5F52B8056A5}"/>
    <cellStyle name="Normal 9 2 2 2 5 6" xfId="3315" xr:uid="{8EFBB0A8-9C04-4297-A2C9-4DDCC91C33A2}"/>
    <cellStyle name="Normal 9 2 2 2 6" xfId="458" xr:uid="{58FDAC7C-B9FB-46D9-8A57-A28AFF9A610D}"/>
    <cellStyle name="Normal 9 2 2 2 6 2" xfId="1062" xr:uid="{B44910CA-0D69-4585-BDE6-5E2DC371EC0E}"/>
    <cellStyle name="Normal 9 2 2 2 6 2 2" xfId="2864" xr:uid="{D477B2D3-783D-4C56-A71A-E335FDDEDEFD}"/>
    <cellStyle name="Normal 9 2 2 2 6 3" xfId="1963" xr:uid="{1F2A24F6-3334-4C48-94C8-A27022AD7328}"/>
    <cellStyle name="Normal 9 2 2 2 6 4" xfId="3465" xr:uid="{728E95A0-AECC-4E73-980C-7BCFB1A33A2E}"/>
    <cellStyle name="Normal 9 2 2 2 7" xfId="1362" xr:uid="{F0510676-AA28-43DA-AAD2-AE63D5D9A100}"/>
    <cellStyle name="Normal 9 2 2 2 7 2" xfId="2263" xr:uid="{E724D003-02E1-4B07-B11A-2948BCE369A9}"/>
    <cellStyle name="Normal 9 2 2 2 8" xfId="758" xr:uid="{BA022712-347C-4785-AF06-62E86C3BD66E}"/>
    <cellStyle name="Normal 9 2 2 2 8 2" xfId="2563" xr:uid="{BA056653-BA48-4DE7-A12B-6153124A51D8}"/>
    <cellStyle name="Normal 9 2 2 2 9" xfId="1662" xr:uid="{E687CC9B-89E0-4BB8-AD96-B099682B7E2B}"/>
    <cellStyle name="Normal 9 2 2 3" xfId="191" xr:uid="{D5EB76DE-8EB5-498E-A322-C46B9762FAE9}"/>
    <cellStyle name="Normal 9 2 2 3 2" xfId="264" xr:uid="{0E1232C0-D429-4EA2-B5CA-A5F09678CDAA}"/>
    <cellStyle name="Normal 9 2 2 3 2 2" xfId="416" xr:uid="{4808EF7E-1CC3-4482-97CD-FA315FED0C0B}"/>
    <cellStyle name="Normal 9 2 2 3 2 2 2" xfId="716" xr:uid="{84E6865A-FD24-4DF7-904B-D0321C89A7D9}"/>
    <cellStyle name="Normal 9 2 2 3 2 2 2 2" xfId="1320" xr:uid="{A13DF686-F14D-4D58-B43B-B5708E41BBEB}"/>
    <cellStyle name="Normal 9 2 2 3 2 2 2 2 2" xfId="3122" xr:uid="{A4723457-0443-43C0-A141-4B58A42953EE}"/>
    <cellStyle name="Normal 9 2 2 3 2 2 2 3" xfId="2221" xr:uid="{1A30F024-9DC6-4603-97DD-EE1A332F3229}"/>
    <cellStyle name="Normal 9 2 2 3 2 2 2 4" xfId="3723" xr:uid="{4118DC93-F2D9-483C-BC45-A0D89E166A49}"/>
    <cellStyle name="Normal 9 2 2 3 2 2 3" xfId="1620" xr:uid="{7774496A-6F31-4DEB-B242-753EC540AA18}"/>
    <cellStyle name="Normal 9 2 2 3 2 2 3 2" xfId="2521" xr:uid="{B3E77464-8E38-43CD-9E4D-7C139C40D9AD}"/>
    <cellStyle name="Normal 9 2 2 3 2 2 4" xfId="1016" xr:uid="{C278D274-C483-47C6-A3D8-7E0F34761A0A}"/>
    <cellStyle name="Normal 9 2 2 3 2 2 4 2" xfId="2821" xr:uid="{C3EF0064-4BD0-4958-89C4-8BB993CF17EA}"/>
    <cellStyle name="Normal 9 2 2 3 2 2 5" xfId="1920" xr:uid="{A3E142A3-09D6-4B23-A0FC-1322A8980556}"/>
    <cellStyle name="Normal 9 2 2 3 2 2 6" xfId="3423" xr:uid="{DE68CE26-6F9B-4E30-840E-840C90934E19}"/>
    <cellStyle name="Normal 9 2 2 3 2 3" xfId="566" xr:uid="{7F8F4E4E-71AE-4ABC-96F7-28CCF394D726}"/>
    <cellStyle name="Normal 9 2 2 3 2 3 2" xfId="1170" xr:uid="{00ECB031-A84C-4342-B99F-BF7C3574D439}"/>
    <cellStyle name="Normal 9 2 2 3 2 3 2 2" xfId="2972" xr:uid="{052FDE4F-9A3A-4260-AF2D-279E78DE4C4D}"/>
    <cellStyle name="Normal 9 2 2 3 2 3 3" xfId="2071" xr:uid="{D3BED7FF-E6BA-46D4-90F1-19CB65836693}"/>
    <cellStyle name="Normal 9 2 2 3 2 3 4" xfId="3573" xr:uid="{7C5F6647-8731-431C-B4B9-B75AC3F0A1F1}"/>
    <cellStyle name="Normal 9 2 2 3 2 4" xfId="1470" xr:uid="{BF5964E6-D0BD-4642-86A3-CC7F4CDA98CA}"/>
    <cellStyle name="Normal 9 2 2 3 2 4 2" xfId="2371" xr:uid="{826BA32D-A7A3-468F-AC4C-270CF0926DBF}"/>
    <cellStyle name="Normal 9 2 2 3 2 5" xfId="866" xr:uid="{301D8F3A-10BA-43EA-BBA0-C4134B87517B}"/>
    <cellStyle name="Normal 9 2 2 3 2 5 2" xfId="2671" xr:uid="{FB1ED272-66E7-4C4A-83CB-BBBCBB0EC640}"/>
    <cellStyle name="Normal 9 2 2 3 2 6" xfId="1770" xr:uid="{E8155991-3BD1-48C1-A8AA-907ECF76A70B}"/>
    <cellStyle name="Normal 9 2 2 3 2 7" xfId="3273" xr:uid="{8BC8F27C-CB6D-4C90-A936-64C5D6083873}"/>
    <cellStyle name="Normal 9 2 2 3 3" xfId="344" xr:uid="{C68E8B81-0478-4B16-8CE0-3576932B36E8}"/>
    <cellStyle name="Normal 9 2 2 3 3 2" xfId="644" xr:uid="{D235A418-694B-43C5-92BC-FEC7291708D5}"/>
    <cellStyle name="Normal 9 2 2 3 3 2 2" xfId="1248" xr:uid="{5CC567B0-4316-4644-B88A-D0375E7BAFC1}"/>
    <cellStyle name="Normal 9 2 2 3 3 2 2 2" xfId="3050" xr:uid="{F61717B1-D244-4B16-AC74-FD2514AE896C}"/>
    <cellStyle name="Normal 9 2 2 3 3 2 3" xfId="2149" xr:uid="{C072BF12-A6AF-43F8-A91B-49E26FC7E70B}"/>
    <cellStyle name="Normal 9 2 2 3 3 2 4" xfId="3651" xr:uid="{72726323-01E8-4092-997E-1D2453FB5667}"/>
    <cellStyle name="Normal 9 2 2 3 3 3" xfId="1548" xr:uid="{67CE7A37-528F-476B-A68E-380B1B4FEB9F}"/>
    <cellStyle name="Normal 9 2 2 3 3 3 2" xfId="2449" xr:uid="{5A3FB448-6B0B-42A0-A6E9-735A7A56BCD1}"/>
    <cellStyle name="Normal 9 2 2 3 3 4" xfId="944" xr:uid="{D7697D1D-1B7F-49BB-9127-1740FE2DC420}"/>
    <cellStyle name="Normal 9 2 2 3 3 4 2" xfId="2749" xr:uid="{48397583-2A7F-46EC-8EC1-7B9180D86E3B}"/>
    <cellStyle name="Normal 9 2 2 3 3 5" xfId="1848" xr:uid="{01F2C679-50B0-4F94-B11D-03AFA8D4AC87}"/>
    <cellStyle name="Normal 9 2 2 3 3 6" xfId="3351" xr:uid="{C93AE47E-1BAD-470B-B4F3-64DBAD209B9E}"/>
    <cellStyle name="Normal 9 2 2 3 4" xfId="494" xr:uid="{2167B706-10C6-4E76-987F-D74795FAC0AF}"/>
    <cellStyle name="Normal 9 2 2 3 4 2" xfId="1098" xr:uid="{943A39E0-2297-4769-AEF8-F3A33C80C981}"/>
    <cellStyle name="Normal 9 2 2 3 4 2 2" xfId="2900" xr:uid="{F5B4B03A-FB4A-4748-A375-536AAC643CC3}"/>
    <cellStyle name="Normal 9 2 2 3 4 3" xfId="1999" xr:uid="{1F886A21-F9F8-4652-BC73-3BE9C384EC92}"/>
    <cellStyle name="Normal 9 2 2 3 4 4" xfId="3501" xr:uid="{37CF6729-42FF-46C8-986A-CD080C1BB624}"/>
    <cellStyle name="Normal 9 2 2 3 5" xfId="1398" xr:uid="{A1924A89-B2E3-45BE-A3EB-D53BC2828DD9}"/>
    <cellStyle name="Normal 9 2 2 3 5 2" xfId="2299" xr:uid="{BD7741FC-F43C-4D82-BF05-5A9CF4011E07}"/>
    <cellStyle name="Normal 9 2 2 3 6" xfId="794" xr:uid="{764B19A6-8C14-484F-A3C0-681D7C5C8BA6}"/>
    <cellStyle name="Normal 9 2 2 3 6 2" xfId="2599" xr:uid="{6DF58F4F-23AF-4C43-9F6D-90933E364B05}"/>
    <cellStyle name="Normal 9 2 2 3 7" xfId="1698" xr:uid="{C0D18D53-4A2A-4708-B135-66241F1509BA}"/>
    <cellStyle name="Normal 9 2 2 3 8" xfId="3201" xr:uid="{013418E7-6364-494F-A8FF-AD1E53E6EF47}"/>
    <cellStyle name="Normal 9 2 2 4" xfId="167" xr:uid="{73B41B3B-0EA3-4656-8695-5D97536B32C0}"/>
    <cellStyle name="Normal 9 2 2 4 2" xfId="240" xr:uid="{3CEF05DD-3CBB-4ADA-90C9-715EF894425A}"/>
    <cellStyle name="Normal 9 2 2 4 2 2" xfId="392" xr:uid="{49A5D6CC-D9D5-4F41-AF50-245F849FA340}"/>
    <cellStyle name="Normal 9 2 2 4 2 2 2" xfId="692" xr:uid="{AAA79379-AB5D-4F60-B947-1F177D9E3881}"/>
    <cellStyle name="Normal 9 2 2 4 2 2 2 2" xfId="1296" xr:uid="{4612E481-3875-4AD9-B730-392C33D73D51}"/>
    <cellStyle name="Normal 9 2 2 4 2 2 2 2 2" xfId="3098" xr:uid="{E6C12AD7-45BD-4FFD-9392-ED9E900ECB60}"/>
    <cellStyle name="Normal 9 2 2 4 2 2 2 3" xfId="2197" xr:uid="{8C720A24-2E45-4246-BB86-81D227F2CDE4}"/>
    <cellStyle name="Normal 9 2 2 4 2 2 2 4" xfId="3699" xr:uid="{ECC97701-E257-4E99-9555-D308E83CD4A7}"/>
    <cellStyle name="Normal 9 2 2 4 2 2 3" xfId="1596" xr:uid="{82AF85A3-E6D1-492B-B88F-4A040731A157}"/>
    <cellStyle name="Normal 9 2 2 4 2 2 3 2" xfId="2497" xr:uid="{AD91624E-A47B-402F-93CE-4639D3CDCF12}"/>
    <cellStyle name="Normal 9 2 2 4 2 2 4" xfId="992" xr:uid="{36A31656-3051-4EC4-9C40-772477C08D99}"/>
    <cellStyle name="Normal 9 2 2 4 2 2 4 2" xfId="2797" xr:uid="{B8C00116-5979-4DE6-8A8C-5B421C1F7EA3}"/>
    <cellStyle name="Normal 9 2 2 4 2 2 5" xfId="1896" xr:uid="{586C1399-E71E-4268-A016-53A9DF2967CF}"/>
    <cellStyle name="Normal 9 2 2 4 2 2 6" xfId="3399" xr:uid="{EB759DA2-F3EE-45E6-841C-2D16E04835CF}"/>
    <cellStyle name="Normal 9 2 2 4 2 3" xfId="542" xr:uid="{084284B3-1725-4FDE-80A6-2DBC297F5453}"/>
    <cellStyle name="Normal 9 2 2 4 2 3 2" xfId="1146" xr:uid="{70A3B9DC-BA36-47FD-AE5A-9969A9A45A50}"/>
    <cellStyle name="Normal 9 2 2 4 2 3 2 2" xfId="2948" xr:uid="{B040029F-4279-45F5-883D-61275235565B}"/>
    <cellStyle name="Normal 9 2 2 4 2 3 3" xfId="2047" xr:uid="{5587BF18-CB88-4E06-9D30-8DFE45A19DC5}"/>
    <cellStyle name="Normal 9 2 2 4 2 3 4" xfId="3549" xr:uid="{3CC9F059-96D9-419D-B5E7-CE14D455366B}"/>
    <cellStyle name="Normal 9 2 2 4 2 4" xfId="1446" xr:uid="{51A98C3B-765A-4123-94DB-146E0649B520}"/>
    <cellStyle name="Normal 9 2 2 4 2 4 2" xfId="2347" xr:uid="{9E9BA1D2-1499-4BCB-B77B-2226FD21929F}"/>
    <cellStyle name="Normal 9 2 2 4 2 5" xfId="842" xr:uid="{5B44BE55-5EF4-42EB-8D46-CAA52CFC791A}"/>
    <cellStyle name="Normal 9 2 2 4 2 5 2" xfId="2647" xr:uid="{EE6DE78A-AA4A-439A-AB4A-5D7216365CAB}"/>
    <cellStyle name="Normal 9 2 2 4 2 6" xfId="1746" xr:uid="{19F56A6B-9790-4456-8205-DB27ACE1B8F5}"/>
    <cellStyle name="Normal 9 2 2 4 2 7" xfId="3249" xr:uid="{62439151-DF79-4CEF-9DC5-1775CED7F6C2}"/>
    <cellStyle name="Normal 9 2 2 4 3" xfId="320" xr:uid="{CC435717-CA29-4FCD-806F-80F60E764B99}"/>
    <cellStyle name="Normal 9 2 2 4 3 2" xfId="620" xr:uid="{8AE413FB-1572-4B3A-8366-C87A92BC6260}"/>
    <cellStyle name="Normal 9 2 2 4 3 2 2" xfId="1224" xr:uid="{2A62CDD7-1CB0-430E-8B2D-848F46B67623}"/>
    <cellStyle name="Normal 9 2 2 4 3 2 2 2" xfId="3026" xr:uid="{DEBBDF7C-15B4-4BE0-957B-70664E50E91E}"/>
    <cellStyle name="Normal 9 2 2 4 3 2 3" xfId="2125" xr:uid="{95604A1E-E618-4D5F-8931-80A98425F9A3}"/>
    <cellStyle name="Normal 9 2 2 4 3 2 4" xfId="3627" xr:uid="{781EB774-4A69-4506-A069-54FBB5CA638F}"/>
    <cellStyle name="Normal 9 2 2 4 3 3" xfId="1524" xr:uid="{1A1F6B5D-6B94-4ADC-8E7F-24579E6053A9}"/>
    <cellStyle name="Normal 9 2 2 4 3 3 2" xfId="2425" xr:uid="{E321F806-B661-4CFD-B0FF-A2865C97246A}"/>
    <cellStyle name="Normal 9 2 2 4 3 4" xfId="920" xr:uid="{84DA4DC5-356B-4E2A-9EC6-1C3940C442DD}"/>
    <cellStyle name="Normal 9 2 2 4 3 4 2" xfId="2725" xr:uid="{E0F10C25-6B4D-43DE-8FA4-444D516F2E01}"/>
    <cellStyle name="Normal 9 2 2 4 3 5" xfId="1824" xr:uid="{08FD449A-7F8D-48FC-9E5A-D9BB6CF11F9A}"/>
    <cellStyle name="Normal 9 2 2 4 3 6" xfId="3327" xr:uid="{49141CBA-8582-4859-ABED-2085CDF67165}"/>
    <cellStyle name="Normal 9 2 2 4 4" xfId="470" xr:uid="{E313FFFC-43B4-4FF1-84CE-8FC1E3DD9D1C}"/>
    <cellStyle name="Normal 9 2 2 4 4 2" xfId="1074" xr:uid="{BBA430BA-8F33-4766-855E-03CC6FDA505B}"/>
    <cellStyle name="Normal 9 2 2 4 4 2 2" xfId="2876" xr:uid="{AE742B2D-26B9-4A23-A67D-3DA462D7DD2F}"/>
    <cellStyle name="Normal 9 2 2 4 4 3" xfId="1975" xr:uid="{2C2EE8F5-B2FF-46F2-91D9-4ABB2B545BB7}"/>
    <cellStyle name="Normal 9 2 2 4 4 4" xfId="3477" xr:uid="{6A2DCD49-AAC2-4DEF-962A-FA361B51F2F2}"/>
    <cellStyle name="Normal 9 2 2 4 5" xfId="1374" xr:uid="{8D0BAFDD-3D36-48AD-854D-554EDD4094E1}"/>
    <cellStyle name="Normal 9 2 2 4 5 2" xfId="2275" xr:uid="{0B04F6FB-F81E-45C2-97E7-CA8D1DCE6304}"/>
    <cellStyle name="Normal 9 2 2 4 6" xfId="770" xr:uid="{B822944D-DC53-4743-8386-070DAB56EEAD}"/>
    <cellStyle name="Normal 9 2 2 4 6 2" xfId="2575" xr:uid="{D900A2FF-B169-4072-917E-44F827095C34}"/>
    <cellStyle name="Normal 9 2 2 4 7" xfId="1674" xr:uid="{9D921791-54ED-4029-B12C-8C9BDC083510}"/>
    <cellStyle name="Normal 9 2 2 4 8" xfId="3177" xr:uid="{8C21C9CC-82D7-49AC-B5CD-3173332E22A6}"/>
    <cellStyle name="Normal 9 2 2 5" xfId="216" xr:uid="{4EEE44B4-C0C4-4794-AFF0-6798D7A01382}"/>
    <cellStyle name="Normal 9 2 2 5 2" xfId="368" xr:uid="{EB07C428-A47E-4E6B-9BE8-7A6AA9A9BF59}"/>
    <cellStyle name="Normal 9 2 2 5 2 2" xfId="668" xr:uid="{DC91ADF7-C98E-4177-91D8-A17DE41143CF}"/>
    <cellStyle name="Normal 9 2 2 5 2 2 2" xfId="1272" xr:uid="{ECD12F52-8E7E-4F14-9C6A-F79E3A3766B2}"/>
    <cellStyle name="Normal 9 2 2 5 2 2 2 2" xfId="3074" xr:uid="{6B57D257-4C7E-4FA4-8905-AE68B919770E}"/>
    <cellStyle name="Normal 9 2 2 5 2 2 3" xfId="2173" xr:uid="{F7B8C040-A4A8-4768-A56B-1CFA5DEF14BE}"/>
    <cellStyle name="Normal 9 2 2 5 2 2 4" xfId="3675" xr:uid="{BA3EFF1F-366C-4CDB-BED0-D8DB37BCD97C}"/>
    <cellStyle name="Normal 9 2 2 5 2 3" xfId="1572" xr:uid="{1DC35B94-42D4-4255-AE15-C504338B959C}"/>
    <cellStyle name="Normal 9 2 2 5 2 3 2" xfId="2473" xr:uid="{DD19DDA9-5064-4DC2-8B11-66DE91AFDE7F}"/>
    <cellStyle name="Normal 9 2 2 5 2 4" xfId="968" xr:uid="{B8FA3B2E-5C64-42A6-88FA-4AA3816EAFD6}"/>
    <cellStyle name="Normal 9 2 2 5 2 4 2" xfId="2773" xr:uid="{EDABCC8B-480B-44B8-B199-2E6FF1B9C104}"/>
    <cellStyle name="Normal 9 2 2 5 2 5" xfId="1872" xr:uid="{DDA432A1-ECA0-42E5-871C-A387999730D9}"/>
    <cellStyle name="Normal 9 2 2 5 2 6" xfId="3375" xr:uid="{696DA6B5-1085-4B19-9E29-A37A5A8BFC95}"/>
    <cellStyle name="Normal 9 2 2 5 3" xfId="518" xr:uid="{76F49337-A920-4769-B9DA-16289F35510F}"/>
    <cellStyle name="Normal 9 2 2 5 3 2" xfId="1122" xr:uid="{D348E8A1-30C0-430C-9FDD-67A50547018B}"/>
    <cellStyle name="Normal 9 2 2 5 3 2 2" xfId="2924" xr:uid="{276B3A66-54FE-43BC-A34B-1ADA8E3E806B}"/>
    <cellStyle name="Normal 9 2 2 5 3 3" xfId="2023" xr:uid="{C98921A1-EC9C-43F9-8B8C-A08380C68CD0}"/>
    <cellStyle name="Normal 9 2 2 5 3 4" xfId="3525" xr:uid="{8235BFAD-F033-44CC-9522-6322B3C7FEB9}"/>
    <cellStyle name="Normal 9 2 2 5 4" xfId="1422" xr:uid="{EF57291D-B615-4063-95F9-E5EA9F82F009}"/>
    <cellStyle name="Normal 9 2 2 5 4 2" xfId="2323" xr:uid="{9409EDCC-CA71-4866-90D7-7BBFAA648145}"/>
    <cellStyle name="Normal 9 2 2 5 5" xfId="818" xr:uid="{E8FE5BC5-0A6D-4906-B1AA-34F8F1CC9DDA}"/>
    <cellStyle name="Normal 9 2 2 5 5 2" xfId="2623" xr:uid="{FFDB7E8F-DEEB-4D0F-B310-F9244DE7243D}"/>
    <cellStyle name="Normal 9 2 2 5 6" xfId="1722" xr:uid="{B67EA0F5-D76C-4655-8BD6-7E3E7B756FD7}"/>
    <cellStyle name="Normal 9 2 2 5 7" xfId="3225" xr:uid="{329927F3-C435-4EAE-BBAB-3F66450A7429}"/>
    <cellStyle name="Normal 9 2 2 6" xfId="296" xr:uid="{83B6C2AA-F095-43DF-88A4-E4199C0A14DD}"/>
    <cellStyle name="Normal 9 2 2 6 2" xfId="596" xr:uid="{16CFBFF9-06F5-40C0-95BA-024F8600482F}"/>
    <cellStyle name="Normal 9 2 2 6 2 2" xfId="1200" xr:uid="{27B2069C-EEFF-4B73-A1C8-60711FDBC6D9}"/>
    <cellStyle name="Normal 9 2 2 6 2 2 2" xfId="3002" xr:uid="{8D5279C7-CEA2-4A8F-BF08-B7331D8AF09D}"/>
    <cellStyle name="Normal 9 2 2 6 2 3" xfId="2101" xr:uid="{D4871045-8265-4672-908B-E91473B32AA9}"/>
    <cellStyle name="Normal 9 2 2 6 2 4" xfId="3603" xr:uid="{29A7DC60-C18C-48EA-8878-43D9C34A399D}"/>
    <cellStyle name="Normal 9 2 2 6 3" xfId="1500" xr:uid="{B0D5E387-070D-4900-ABE9-623DDD19C4CC}"/>
    <cellStyle name="Normal 9 2 2 6 3 2" xfId="2401" xr:uid="{384F3C1F-BBEE-4AC3-9282-5811EC9B0A16}"/>
    <cellStyle name="Normal 9 2 2 6 4" xfId="896" xr:uid="{2082888E-C888-4B19-8F0F-C07B7E2021E8}"/>
    <cellStyle name="Normal 9 2 2 6 4 2" xfId="2701" xr:uid="{63DD5514-9E3B-4DB7-80EC-B4C3906C2087}"/>
    <cellStyle name="Normal 9 2 2 6 5" xfId="1800" xr:uid="{C14AA34C-D041-4EDF-A869-13D8AB2B1926}"/>
    <cellStyle name="Normal 9 2 2 6 6" xfId="3303" xr:uid="{86703013-0316-48D4-92A5-BD3862BE3600}"/>
    <cellStyle name="Normal 9 2 2 7" xfId="446" xr:uid="{61AA84A7-8689-4DB9-A159-5961872B8CEC}"/>
    <cellStyle name="Normal 9 2 2 7 2" xfId="1049" xr:uid="{7141A6C1-1ABB-49B5-BF1B-D7AD4347F883}"/>
    <cellStyle name="Normal 9 2 2 7 2 2" xfId="2852" xr:uid="{5E81253A-62BA-4776-A9CE-A1A91073C233}"/>
    <cellStyle name="Normal 9 2 2 7 3" xfId="1951" xr:uid="{B1786F41-80F6-4638-92E4-31BC2C59A485}"/>
    <cellStyle name="Normal 9 2 2 7 4" xfId="3453" xr:uid="{0B4B92C5-A506-46ED-8EB2-5BB6F910AAB7}"/>
    <cellStyle name="Normal 9 2 2 8" xfId="1350" xr:uid="{C08893D5-E3B0-487F-8F7A-6CE7F978E96B}"/>
    <cellStyle name="Normal 9 2 2 8 2" xfId="2251" xr:uid="{D376E54D-D01A-476D-BF97-69726B4B9DFA}"/>
    <cellStyle name="Normal 9 2 2 9" xfId="746" xr:uid="{ED28E742-AB5C-4617-9DD4-A4BBAC68464E}"/>
    <cellStyle name="Normal 9 2 2 9 2" xfId="2551" xr:uid="{4B858BE9-3E25-485A-9FA3-658752DEBF74}"/>
    <cellStyle name="Normal 9 2 3" xfId="148" xr:uid="{32F7F46F-83FC-4244-BE6F-7DB698CF6DE0}"/>
    <cellStyle name="Normal 9 2 3 10" xfId="3159" xr:uid="{40627F0A-2D12-4226-A992-33162C9EA3CB}"/>
    <cellStyle name="Normal 9 2 3 2" xfId="197" xr:uid="{6078B6FC-9785-4E52-98E3-5AB17F118A19}"/>
    <cellStyle name="Normal 9 2 3 2 2" xfId="270" xr:uid="{FF92AB06-5EEC-44A6-8487-68111C912F52}"/>
    <cellStyle name="Normal 9 2 3 2 2 2" xfId="422" xr:uid="{4AC18D22-EE79-4FE9-84EA-834F9942EF8B}"/>
    <cellStyle name="Normal 9 2 3 2 2 2 2" xfId="722" xr:uid="{D690C838-CFAE-4110-B7CF-BAE72278DDA2}"/>
    <cellStyle name="Normal 9 2 3 2 2 2 2 2" xfId="1326" xr:uid="{2644F1BC-61CD-4140-973A-9B3882AA08E2}"/>
    <cellStyle name="Normal 9 2 3 2 2 2 2 2 2" xfId="3128" xr:uid="{FA2CC31E-0FD2-4792-8015-E990974A602A}"/>
    <cellStyle name="Normal 9 2 3 2 2 2 2 3" xfId="2227" xr:uid="{B78791B9-5231-4714-B614-0FB50026E07E}"/>
    <cellStyle name="Normal 9 2 3 2 2 2 2 4" xfId="3729" xr:uid="{8A021415-37F6-4DC4-876C-AC5349719058}"/>
    <cellStyle name="Normal 9 2 3 2 2 2 3" xfId="1626" xr:uid="{BA10AEDF-BAD3-48FE-BFBF-2E9ECED8CBA1}"/>
    <cellStyle name="Normal 9 2 3 2 2 2 3 2" xfId="2527" xr:uid="{12DAE807-0CE6-49A8-B7A1-E4CA4A1C1518}"/>
    <cellStyle name="Normal 9 2 3 2 2 2 4" xfId="1022" xr:uid="{ECD04C31-8555-4123-9F9A-FDB699735262}"/>
    <cellStyle name="Normal 9 2 3 2 2 2 4 2" xfId="2827" xr:uid="{3155C52B-D2F3-4CAD-BAAC-A75D8B94C0C2}"/>
    <cellStyle name="Normal 9 2 3 2 2 2 5" xfId="1926" xr:uid="{F6F27AF0-DAC8-4887-B8F2-E05C51B4A2BA}"/>
    <cellStyle name="Normal 9 2 3 2 2 2 6" xfId="3429" xr:uid="{63E8645D-064C-4446-84D3-7768F748FE16}"/>
    <cellStyle name="Normal 9 2 3 2 2 3" xfId="572" xr:uid="{C3050FBB-19DC-4C6A-B153-E57B6194B607}"/>
    <cellStyle name="Normal 9 2 3 2 2 3 2" xfId="1176" xr:uid="{9CD7C670-B488-44C0-A93D-980C1318D356}"/>
    <cellStyle name="Normal 9 2 3 2 2 3 2 2" xfId="2978" xr:uid="{2DB67D9D-4961-4EF2-8D6D-095FF9878F9A}"/>
    <cellStyle name="Normal 9 2 3 2 2 3 3" xfId="2077" xr:uid="{848CB97F-5072-4A8C-8975-57E02E7BE91A}"/>
    <cellStyle name="Normal 9 2 3 2 2 3 4" xfId="3579" xr:uid="{BF861440-E305-43D0-AA15-C47015DFDCAA}"/>
    <cellStyle name="Normal 9 2 3 2 2 4" xfId="1476" xr:uid="{7637ABD3-CF3A-42BA-B3E7-360F87B37B00}"/>
    <cellStyle name="Normal 9 2 3 2 2 4 2" xfId="2377" xr:uid="{B39627C5-A3B2-4C6D-B696-A13D36198CB5}"/>
    <cellStyle name="Normal 9 2 3 2 2 5" xfId="872" xr:uid="{31294057-6AF4-484E-839F-5A383A359027}"/>
    <cellStyle name="Normal 9 2 3 2 2 5 2" xfId="2677" xr:uid="{ACC81728-BF21-451B-AF86-B13A7F24F976}"/>
    <cellStyle name="Normal 9 2 3 2 2 6" xfId="1776" xr:uid="{C8521770-7A98-4C2D-9CFE-C8D25569E59D}"/>
    <cellStyle name="Normal 9 2 3 2 2 7" xfId="3279" xr:uid="{AF1B81D7-10CC-4106-A78B-64C395936321}"/>
    <cellStyle name="Normal 9 2 3 2 3" xfId="350" xr:uid="{AB528A67-61E7-45B5-AD49-DDF3A94581BF}"/>
    <cellStyle name="Normal 9 2 3 2 3 2" xfId="650" xr:uid="{B2B3732A-F261-4F74-AF37-7751B5204C34}"/>
    <cellStyle name="Normal 9 2 3 2 3 2 2" xfId="1254" xr:uid="{905182E0-BB52-4FC8-9E04-06F78422792A}"/>
    <cellStyle name="Normal 9 2 3 2 3 2 2 2" xfId="3056" xr:uid="{8DB3EF3E-42D0-4F4C-B130-BBAC0617C640}"/>
    <cellStyle name="Normal 9 2 3 2 3 2 3" xfId="2155" xr:uid="{FD7D45FE-B377-49E2-969A-B978EFAA010E}"/>
    <cellStyle name="Normal 9 2 3 2 3 2 4" xfId="3657" xr:uid="{0550EF99-7B8F-43D0-9489-C1F0D6783BED}"/>
    <cellStyle name="Normal 9 2 3 2 3 3" xfId="1554" xr:uid="{742F693F-FFAE-4AB4-B6F8-3720247152E3}"/>
    <cellStyle name="Normal 9 2 3 2 3 3 2" xfId="2455" xr:uid="{81FB6F05-527F-4FDF-958F-FE3ADB820198}"/>
    <cellStyle name="Normal 9 2 3 2 3 4" xfId="950" xr:uid="{21CC5DEF-3BA5-4349-88AE-B02C6EB094BD}"/>
    <cellStyle name="Normal 9 2 3 2 3 4 2" xfId="2755" xr:uid="{D4E200C8-DF1D-4323-A8F5-661BD797903D}"/>
    <cellStyle name="Normal 9 2 3 2 3 5" xfId="1854" xr:uid="{D429C155-9C93-41BB-B4A3-033AB13D8666}"/>
    <cellStyle name="Normal 9 2 3 2 3 6" xfId="3357" xr:uid="{FDBEFE92-0ACF-42BD-B4B0-2E598F68C873}"/>
    <cellStyle name="Normal 9 2 3 2 4" xfId="500" xr:uid="{0D933009-7E9A-401F-99D6-660AA3E47624}"/>
    <cellStyle name="Normal 9 2 3 2 4 2" xfId="1104" xr:uid="{00A9FECA-F0A3-4A8C-8C16-4F29829EBEDB}"/>
    <cellStyle name="Normal 9 2 3 2 4 2 2" xfId="2906" xr:uid="{D0275E90-3658-443E-A37F-61D9B98016AF}"/>
    <cellStyle name="Normal 9 2 3 2 4 3" xfId="2005" xr:uid="{4E87C894-D2D2-46F7-B765-5B4AFF752DCB}"/>
    <cellStyle name="Normal 9 2 3 2 4 4" xfId="3507" xr:uid="{A5D7DAE6-914C-4317-A73F-20EE2517E3BE}"/>
    <cellStyle name="Normal 9 2 3 2 5" xfId="1404" xr:uid="{F2A967F7-6BCD-47E5-AE53-05C556639182}"/>
    <cellStyle name="Normal 9 2 3 2 5 2" xfId="2305" xr:uid="{76670E2E-E4B8-41AE-A46D-F7FEEA80283C}"/>
    <cellStyle name="Normal 9 2 3 2 6" xfId="800" xr:uid="{CAE38A9E-C3ED-4C13-8AA4-4562C857F70D}"/>
    <cellStyle name="Normal 9 2 3 2 6 2" xfId="2605" xr:uid="{9B87F10C-A933-4DB8-90A2-EA526201E629}"/>
    <cellStyle name="Normal 9 2 3 2 7" xfId="1704" xr:uid="{16316959-7444-4C88-B593-12D47AB627D8}"/>
    <cellStyle name="Normal 9 2 3 2 8" xfId="3207" xr:uid="{6E633E0C-F6C1-4ADA-AA0B-11055FBB80DF}"/>
    <cellStyle name="Normal 9 2 3 3" xfId="173" xr:uid="{563C4DB1-296E-4973-BF64-5F14C96C8F95}"/>
    <cellStyle name="Normal 9 2 3 3 2" xfId="246" xr:uid="{56D587E8-BC1D-4A59-8581-00704DC4F2B1}"/>
    <cellStyle name="Normal 9 2 3 3 2 2" xfId="398" xr:uid="{4D1E36B1-C62A-439F-BF19-5E070ED07141}"/>
    <cellStyle name="Normal 9 2 3 3 2 2 2" xfId="698" xr:uid="{BB609593-5D6D-45A6-8D69-7CE1D8BF67BE}"/>
    <cellStyle name="Normal 9 2 3 3 2 2 2 2" xfId="1302" xr:uid="{99B3A5B2-8A68-4BE7-A88D-BF07824685F3}"/>
    <cellStyle name="Normal 9 2 3 3 2 2 2 2 2" xfId="3104" xr:uid="{B834B126-8F9D-4066-8792-616100579D13}"/>
    <cellStyle name="Normal 9 2 3 3 2 2 2 3" xfId="2203" xr:uid="{D89C8F65-FF21-44CD-8206-0A52D0CA3324}"/>
    <cellStyle name="Normal 9 2 3 3 2 2 2 4" xfId="3705" xr:uid="{7305D471-6558-4457-A71C-3AFD37235B1B}"/>
    <cellStyle name="Normal 9 2 3 3 2 2 3" xfId="1602" xr:uid="{7D93383B-B925-412C-8ADF-A0F3F02C9599}"/>
    <cellStyle name="Normal 9 2 3 3 2 2 3 2" xfId="2503" xr:uid="{FB4D1511-4C79-4562-B9D3-B2704851D031}"/>
    <cellStyle name="Normal 9 2 3 3 2 2 4" xfId="998" xr:uid="{4F7054C5-614E-44A7-918A-AE853CD00D0F}"/>
    <cellStyle name="Normal 9 2 3 3 2 2 4 2" xfId="2803" xr:uid="{233C1856-E09C-4463-B943-1B439394F8E9}"/>
    <cellStyle name="Normal 9 2 3 3 2 2 5" xfId="1902" xr:uid="{6BA06CBD-4205-4952-99CF-EFBE73FC48F7}"/>
    <cellStyle name="Normal 9 2 3 3 2 2 6" xfId="3405" xr:uid="{0A3FCE5E-7232-4378-B36A-7E36AB8BF973}"/>
    <cellStyle name="Normal 9 2 3 3 2 3" xfId="548" xr:uid="{3D11BE04-E68F-4C8B-B896-EEEB4AA0C1C2}"/>
    <cellStyle name="Normal 9 2 3 3 2 3 2" xfId="1152" xr:uid="{CCBE3D16-F243-40DD-BDF4-1532B226380D}"/>
    <cellStyle name="Normal 9 2 3 3 2 3 2 2" xfId="2954" xr:uid="{861F0B03-E704-48B6-AC7B-6EC8636E0C86}"/>
    <cellStyle name="Normal 9 2 3 3 2 3 3" xfId="2053" xr:uid="{9F28AF66-2022-4B16-AAB8-5C3B5D50CEE4}"/>
    <cellStyle name="Normal 9 2 3 3 2 3 4" xfId="3555" xr:uid="{09D29656-65AA-4E3F-B299-D5864201AA72}"/>
    <cellStyle name="Normal 9 2 3 3 2 4" xfId="1452" xr:uid="{D3308FA0-FEDA-42CA-98AC-C1863E3E0EDC}"/>
    <cellStyle name="Normal 9 2 3 3 2 4 2" xfId="2353" xr:uid="{D080E989-E058-4519-A743-965ACAC3B39F}"/>
    <cellStyle name="Normal 9 2 3 3 2 5" xfId="848" xr:uid="{81FC5F21-2EA9-4F53-A8F7-9C8F1F6ACEE3}"/>
    <cellStyle name="Normal 9 2 3 3 2 5 2" xfId="2653" xr:uid="{016C8FFA-182A-4399-8925-C6C2060B7853}"/>
    <cellStyle name="Normal 9 2 3 3 2 6" xfId="1752" xr:uid="{EB0052E6-0922-468D-88E8-F6FCB76E4511}"/>
    <cellStyle name="Normal 9 2 3 3 2 7" xfId="3255" xr:uid="{7E757658-C439-4976-8285-BA5BBBAFD1BC}"/>
    <cellStyle name="Normal 9 2 3 3 3" xfId="326" xr:uid="{A9D72DA0-2FCB-4C7E-82C0-951D610997B7}"/>
    <cellStyle name="Normal 9 2 3 3 3 2" xfId="626" xr:uid="{931605C6-164A-4E3B-B8AA-6C51DB38C715}"/>
    <cellStyle name="Normal 9 2 3 3 3 2 2" xfId="1230" xr:uid="{9424B9EF-4D8C-4B73-ADBA-4EFCDBDAD994}"/>
    <cellStyle name="Normal 9 2 3 3 3 2 2 2" xfId="3032" xr:uid="{DA0A3A1E-19C4-42EF-895D-799C3E683AC3}"/>
    <cellStyle name="Normal 9 2 3 3 3 2 3" xfId="2131" xr:uid="{D24261FF-D1C3-4714-B0AD-4DAA6B625240}"/>
    <cellStyle name="Normal 9 2 3 3 3 2 4" xfId="3633" xr:uid="{A142BED0-57BC-4360-9424-C8E3E2E83B7D}"/>
    <cellStyle name="Normal 9 2 3 3 3 3" xfId="1530" xr:uid="{D7EAD20E-C656-4AF7-8BAE-04871BD4BA08}"/>
    <cellStyle name="Normal 9 2 3 3 3 3 2" xfId="2431" xr:uid="{46E8FD28-281D-4AD5-8639-E486DC8AD3E6}"/>
    <cellStyle name="Normal 9 2 3 3 3 4" xfId="926" xr:uid="{2465BD17-07DC-4557-AF25-97AFF6FD6BF8}"/>
    <cellStyle name="Normal 9 2 3 3 3 4 2" xfId="2731" xr:uid="{1EA4BEC3-E391-43CA-B5FD-2AA777DC6214}"/>
    <cellStyle name="Normal 9 2 3 3 3 5" xfId="1830" xr:uid="{1BD77A25-CD07-422E-96E1-5A260706E22A}"/>
    <cellStyle name="Normal 9 2 3 3 3 6" xfId="3333" xr:uid="{F4D40CD1-BD27-48DE-9EF6-A98C884D3398}"/>
    <cellStyle name="Normal 9 2 3 3 4" xfId="476" xr:uid="{FA91B02D-EF2A-4FDE-9586-29B018099847}"/>
    <cellStyle name="Normal 9 2 3 3 4 2" xfId="1080" xr:uid="{D2FBDAD4-55D1-48A7-A111-19B6D80A7111}"/>
    <cellStyle name="Normal 9 2 3 3 4 2 2" xfId="2882" xr:uid="{033FD03B-8E54-4872-B414-544C63F9756A}"/>
    <cellStyle name="Normal 9 2 3 3 4 3" xfId="1981" xr:uid="{CA00FE92-C8ED-49E5-BE5E-C0126589C3FD}"/>
    <cellStyle name="Normal 9 2 3 3 4 4" xfId="3483" xr:uid="{D8D09950-FABF-4ADD-A4CB-B409704BC4D1}"/>
    <cellStyle name="Normal 9 2 3 3 5" xfId="1380" xr:uid="{65AA579C-5230-4510-89A6-F96358CB307F}"/>
    <cellStyle name="Normal 9 2 3 3 5 2" xfId="2281" xr:uid="{AF8E1271-6B8B-490F-911A-E93AB5355E81}"/>
    <cellStyle name="Normal 9 2 3 3 6" xfId="776" xr:uid="{1938F7D2-2715-40C9-BB07-56C37B018302}"/>
    <cellStyle name="Normal 9 2 3 3 6 2" xfId="2581" xr:uid="{5D33C740-777F-44A4-9496-872031DFABE9}"/>
    <cellStyle name="Normal 9 2 3 3 7" xfId="1680" xr:uid="{39B15BD8-D018-49B7-9387-05B020A5256F}"/>
    <cellStyle name="Normal 9 2 3 3 8" xfId="3183" xr:uid="{9226652F-BB87-46C9-B6B4-00987249E97C}"/>
    <cellStyle name="Normal 9 2 3 4" xfId="222" xr:uid="{DFB8EA6C-0B9E-4FC8-9F55-1FE1DCEFF68F}"/>
    <cellStyle name="Normal 9 2 3 4 2" xfId="374" xr:uid="{F071E25E-2C33-4E31-AF92-2896CC402F28}"/>
    <cellStyle name="Normal 9 2 3 4 2 2" xfId="674" xr:uid="{17CA80CF-DA29-4C68-AEF4-BB8249784F2F}"/>
    <cellStyle name="Normal 9 2 3 4 2 2 2" xfId="1278" xr:uid="{4D25FFD8-5C26-42FB-9B34-A9642F02CEFD}"/>
    <cellStyle name="Normal 9 2 3 4 2 2 2 2" xfId="3080" xr:uid="{419D775C-8124-413B-9490-E548373115DB}"/>
    <cellStyle name="Normal 9 2 3 4 2 2 3" xfId="2179" xr:uid="{7A469CDA-EDF2-4B59-A8D0-2D01DCC321FB}"/>
    <cellStyle name="Normal 9 2 3 4 2 2 4" xfId="3681" xr:uid="{0C8879A5-25E9-4427-983F-16CFC5E0BBCF}"/>
    <cellStyle name="Normal 9 2 3 4 2 3" xfId="1578" xr:uid="{5778D39A-6AF1-4BBE-9DEA-3638E5E0B41F}"/>
    <cellStyle name="Normal 9 2 3 4 2 3 2" xfId="2479" xr:uid="{94B44ADA-45C3-48C0-8C5D-F02443B180CF}"/>
    <cellStyle name="Normal 9 2 3 4 2 4" xfId="974" xr:uid="{5E91AB18-C215-4BBD-902E-E72D47D4C5B0}"/>
    <cellStyle name="Normal 9 2 3 4 2 4 2" xfId="2779" xr:uid="{E315FD6A-1346-4B36-BB3E-78863F7C6A83}"/>
    <cellStyle name="Normal 9 2 3 4 2 5" xfId="1878" xr:uid="{DBF91A58-3DA4-4B83-9803-14155F36A319}"/>
    <cellStyle name="Normal 9 2 3 4 2 6" xfId="3381" xr:uid="{448A4FD1-3319-4C5A-9051-8554F064846D}"/>
    <cellStyle name="Normal 9 2 3 4 3" xfId="524" xr:uid="{8699DF0F-FA13-41AD-9459-C70C0C3A225B}"/>
    <cellStyle name="Normal 9 2 3 4 3 2" xfId="1128" xr:uid="{E6AF42D3-4134-46BC-8824-888BBC4D9FBB}"/>
    <cellStyle name="Normal 9 2 3 4 3 2 2" xfId="2930" xr:uid="{65380E9F-49F8-470D-83BA-C5EC6C90952E}"/>
    <cellStyle name="Normal 9 2 3 4 3 3" xfId="2029" xr:uid="{11C243DC-0700-47E1-A817-9EAEEFA99089}"/>
    <cellStyle name="Normal 9 2 3 4 3 4" xfId="3531" xr:uid="{C3C16DF1-A25F-4325-8DF1-5B439599F2C2}"/>
    <cellStyle name="Normal 9 2 3 4 4" xfId="1428" xr:uid="{0A7D7322-1A03-4F92-89BF-E160CAF7E13A}"/>
    <cellStyle name="Normal 9 2 3 4 4 2" xfId="2329" xr:uid="{CD508525-73F9-429D-93CD-54E90EB9B5DC}"/>
    <cellStyle name="Normal 9 2 3 4 5" xfId="824" xr:uid="{9892BBD3-E29F-445F-AE50-2758FB92C047}"/>
    <cellStyle name="Normal 9 2 3 4 5 2" xfId="2629" xr:uid="{742518A8-9F4D-4968-B540-14C3DD7D87CB}"/>
    <cellStyle name="Normal 9 2 3 4 6" xfId="1728" xr:uid="{01F15AB5-55D6-487E-A432-1E73BD3F36DD}"/>
    <cellStyle name="Normal 9 2 3 4 7" xfId="3231" xr:uid="{A41830A6-08EA-47DA-8BF3-8631453FA196}"/>
    <cellStyle name="Normal 9 2 3 5" xfId="302" xr:uid="{D90DE8C8-8F1B-4087-A9B7-92EF508B747A}"/>
    <cellStyle name="Normal 9 2 3 5 2" xfId="602" xr:uid="{1C8AA4BB-8FE8-4A4D-9E6D-9147ECB0B8F9}"/>
    <cellStyle name="Normal 9 2 3 5 2 2" xfId="1206" xr:uid="{523BE0A1-D6C4-415F-A287-A1B5A23DD252}"/>
    <cellStyle name="Normal 9 2 3 5 2 2 2" xfId="3008" xr:uid="{C39A88AB-451B-48D9-8814-077E3021F25F}"/>
    <cellStyle name="Normal 9 2 3 5 2 3" xfId="2107" xr:uid="{BE67A5B8-68D0-4107-9510-6444EEE61FF9}"/>
    <cellStyle name="Normal 9 2 3 5 2 4" xfId="3609" xr:uid="{9E7181EA-E0B1-4FD1-9D30-0E2413EE042E}"/>
    <cellStyle name="Normal 9 2 3 5 3" xfId="1506" xr:uid="{20CBA53F-F3DA-48DD-ADF9-600150CC00ED}"/>
    <cellStyle name="Normal 9 2 3 5 3 2" xfId="2407" xr:uid="{D85ECA86-D8AC-4A21-B129-E10F37D40ABC}"/>
    <cellStyle name="Normal 9 2 3 5 4" xfId="902" xr:uid="{9116AB21-892D-4141-9749-3C53999A8E1F}"/>
    <cellStyle name="Normal 9 2 3 5 4 2" xfId="2707" xr:uid="{1BF086BB-D0D3-41F5-B537-6A57895C001B}"/>
    <cellStyle name="Normal 9 2 3 5 5" xfId="1806" xr:uid="{B57FF0D7-38CD-4D02-8A74-6C76E1273BE0}"/>
    <cellStyle name="Normal 9 2 3 5 6" xfId="3309" xr:uid="{1E1FDDC2-27F2-4485-A0B2-174D99BC8227}"/>
    <cellStyle name="Normal 9 2 3 6" xfId="452" xr:uid="{A4E3026B-CD71-4BA7-8C31-D3A2BFE571F6}"/>
    <cellStyle name="Normal 9 2 3 6 2" xfId="1056" xr:uid="{BE82C598-6FFD-4A6A-9A4B-A6652CD7FF77}"/>
    <cellStyle name="Normal 9 2 3 6 2 2" xfId="2858" xr:uid="{A2318582-75D7-4B88-8F3F-0ADE62EDBA1D}"/>
    <cellStyle name="Normal 9 2 3 6 3" xfId="1957" xr:uid="{27CF73DF-AA42-47A9-943F-D999E1E61869}"/>
    <cellStyle name="Normal 9 2 3 6 4" xfId="3459" xr:uid="{4B103E9F-F1E2-4237-A964-EF70836BDF08}"/>
    <cellStyle name="Normal 9 2 3 7" xfId="1356" xr:uid="{09E0718E-B4D1-49D7-A0F2-5D46743F2D75}"/>
    <cellStyle name="Normal 9 2 3 7 2" xfId="2257" xr:uid="{8B8B2237-4AB0-4FE1-913B-8E55ED0969FD}"/>
    <cellStyle name="Normal 9 2 3 8" xfId="752" xr:uid="{81E877D0-FF76-4AFE-91D1-8B4EB7A017B4}"/>
    <cellStyle name="Normal 9 2 3 8 2" xfId="2557" xr:uid="{2A820621-3162-48D6-99DC-154D2B534222}"/>
    <cellStyle name="Normal 9 2 3 9" xfId="1656" xr:uid="{3B9F5F42-BC24-4F71-98EB-9DB05BB54B1D}"/>
    <cellStyle name="Normal 9 2 4" xfId="185" xr:uid="{1857EEB6-6130-4722-9D35-162C8A00E58E}"/>
    <cellStyle name="Normal 9 2 4 2" xfId="258" xr:uid="{1B9CA8BB-3E4B-44DF-9A6E-59EDB74518E0}"/>
    <cellStyle name="Normal 9 2 4 2 2" xfId="410" xr:uid="{41646671-95E7-4BFB-92C1-602636B93C2B}"/>
    <cellStyle name="Normal 9 2 4 2 2 2" xfId="710" xr:uid="{DBEC81AA-37C6-486D-9BD7-1A8013E725AE}"/>
    <cellStyle name="Normal 9 2 4 2 2 2 2" xfId="1314" xr:uid="{45A33892-12DE-40C9-81D9-C2836EA00C9F}"/>
    <cellStyle name="Normal 9 2 4 2 2 2 2 2" xfId="3116" xr:uid="{031AF22C-E578-4D5B-B43B-02B6CEE40243}"/>
    <cellStyle name="Normal 9 2 4 2 2 2 3" xfId="2215" xr:uid="{18C2F4E0-40CE-4D36-B7C7-743334B33E8D}"/>
    <cellStyle name="Normal 9 2 4 2 2 2 4" xfId="3717" xr:uid="{C30E9DAF-6AE6-4031-8ED9-C7D9E2AA9108}"/>
    <cellStyle name="Normal 9 2 4 2 2 3" xfId="1614" xr:uid="{4B163213-83AF-471B-AD0E-AC5E062C6960}"/>
    <cellStyle name="Normal 9 2 4 2 2 3 2" xfId="2515" xr:uid="{5F8748D5-6189-4A8E-9B4A-22E358E85D18}"/>
    <cellStyle name="Normal 9 2 4 2 2 4" xfId="1010" xr:uid="{1C1AFF69-655D-483B-8F32-A0C91BFC79CD}"/>
    <cellStyle name="Normal 9 2 4 2 2 4 2" xfId="2815" xr:uid="{344A6563-6D56-4D70-B40A-094D9DCA53F6}"/>
    <cellStyle name="Normal 9 2 4 2 2 5" xfId="1914" xr:uid="{5D44B3B0-FB3E-4899-9284-6DDFB5AAA128}"/>
    <cellStyle name="Normal 9 2 4 2 2 6" xfId="3417" xr:uid="{BEFB860A-4302-4D85-AD1E-EFC55FABD512}"/>
    <cellStyle name="Normal 9 2 4 2 3" xfId="560" xr:uid="{5417487E-9190-474C-90CE-4244E6A34371}"/>
    <cellStyle name="Normal 9 2 4 2 3 2" xfId="1164" xr:uid="{DA717BAD-83B2-4C1D-9DF4-FD6343535A5B}"/>
    <cellStyle name="Normal 9 2 4 2 3 2 2" xfId="2966" xr:uid="{9A93A2C5-09A5-45B9-8E5E-020B11BF1170}"/>
    <cellStyle name="Normal 9 2 4 2 3 3" xfId="2065" xr:uid="{FB2A04F2-359C-457D-8C08-85417D309C92}"/>
    <cellStyle name="Normal 9 2 4 2 3 4" xfId="3567" xr:uid="{BA65F48A-B901-4633-871E-41B08CF5C633}"/>
    <cellStyle name="Normal 9 2 4 2 4" xfId="1464" xr:uid="{FD1267A2-2141-4844-9109-E75621A0123D}"/>
    <cellStyle name="Normal 9 2 4 2 4 2" xfId="2365" xr:uid="{2CB8D012-FE5C-4BFA-840C-D4A1570864BD}"/>
    <cellStyle name="Normal 9 2 4 2 5" xfId="860" xr:uid="{40A7726E-41EB-41EF-BC4B-6F34BF4D6843}"/>
    <cellStyle name="Normal 9 2 4 2 5 2" xfId="2665" xr:uid="{CE7ADA0A-C3B2-4649-A2C4-435B95C4363A}"/>
    <cellStyle name="Normal 9 2 4 2 6" xfId="1764" xr:uid="{8183535C-DB5C-4B72-84EE-3C17E6AEDAC7}"/>
    <cellStyle name="Normal 9 2 4 2 7" xfId="3267" xr:uid="{5F4FA50E-AD7B-446B-8358-354FB7567D66}"/>
    <cellStyle name="Normal 9 2 4 3" xfId="338" xr:uid="{2E3391BA-A985-43D5-B6E6-CD7AD7665800}"/>
    <cellStyle name="Normal 9 2 4 3 2" xfId="638" xr:uid="{40155B83-2209-42D8-8932-5416764C6E4D}"/>
    <cellStyle name="Normal 9 2 4 3 2 2" xfId="1242" xr:uid="{6ECB0A93-A240-4E3C-81FA-5BD935819E4A}"/>
    <cellStyle name="Normal 9 2 4 3 2 2 2" xfId="3044" xr:uid="{B78BFE03-AB77-4D1B-A445-F17EBFF8E598}"/>
    <cellStyle name="Normal 9 2 4 3 2 3" xfId="2143" xr:uid="{984E30B0-6595-4F9F-8E55-32A8259887DA}"/>
    <cellStyle name="Normal 9 2 4 3 2 4" xfId="3645" xr:uid="{C200DDB2-AB40-4BC8-9E75-CD432FED30B8}"/>
    <cellStyle name="Normal 9 2 4 3 3" xfId="1542" xr:uid="{461431BB-72FD-47CA-A941-D8566E509D49}"/>
    <cellStyle name="Normal 9 2 4 3 3 2" xfId="2443" xr:uid="{438E36C0-041B-460C-AD77-3FB03A3C9D11}"/>
    <cellStyle name="Normal 9 2 4 3 4" xfId="938" xr:uid="{D5C84C39-4B54-4185-B52A-6D56BA0704AE}"/>
    <cellStyle name="Normal 9 2 4 3 4 2" xfId="2743" xr:uid="{DB14A1F7-D5D4-4827-9C4E-DBC960879F12}"/>
    <cellStyle name="Normal 9 2 4 3 5" xfId="1842" xr:uid="{92844CAA-7DC8-415B-B1B8-492FC651E245}"/>
    <cellStyle name="Normal 9 2 4 3 6" xfId="3345" xr:uid="{C312559D-E63E-4CA0-A858-38DDFB16B44D}"/>
    <cellStyle name="Normal 9 2 4 4" xfId="488" xr:uid="{8FF71EFA-13A0-4FD2-9FEE-0E8BA73AAB6A}"/>
    <cellStyle name="Normal 9 2 4 4 2" xfId="1092" xr:uid="{3F768599-7E7D-4B86-99C8-5D1DF910A5C0}"/>
    <cellStyle name="Normal 9 2 4 4 2 2" xfId="2894" xr:uid="{B955D87A-9D11-4DE2-9DE4-BE38DA1CF456}"/>
    <cellStyle name="Normal 9 2 4 4 3" xfId="1993" xr:uid="{B008EDFC-6E05-439F-8E21-933FD5C48E68}"/>
    <cellStyle name="Normal 9 2 4 4 4" xfId="3495" xr:uid="{C673F9B7-C84D-453E-A95F-4CFA43A6A54C}"/>
    <cellStyle name="Normal 9 2 4 5" xfId="1392" xr:uid="{8A5712C5-F7D4-4804-BD05-E4779E8A0132}"/>
    <cellStyle name="Normal 9 2 4 5 2" xfId="2293" xr:uid="{94D5CC2A-180E-41D2-95EE-194EC8A70600}"/>
    <cellStyle name="Normal 9 2 4 6" xfId="788" xr:uid="{78466A79-C018-4C4A-AF42-D34DA3503099}"/>
    <cellStyle name="Normal 9 2 4 6 2" xfId="2593" xr:uid="{CBB58C57-16AC-43AF-AAE3-FA2A4E4F9AD0}"/>
    <cellStyle name="Normal 9 2 4 7" xfId="1692" xr:uid="{D7DD6E07-3749-4D56-8CAD-E6D7617D494F}"/>
    <cellStyle name="Normal 9 2 4 8" xfId="3195" xr:uid="{CF0A8931-E880-48C6-8BDF-EDCB2B85D380}"/>
    <cellStyle name="Normal 9 2 5" xfId="161" xr:uid="{944EA608-F7C5-465C-9C23-FB00B6C5A860}"/>
    <cellStyle name="Normal 9 2 5 2" xfId="234" xr:uid="{F93DAF55-CA85-47EC-A2D3-4649D12BF9E8}"/>
    <cellStyle name="Normal 9 2 5 2 2" xfId="386" xr:uid="{2192B62E-6FC9-4831-8FF3-C8E9BF8FA30C}"/>
    <cellStyle name="Normal 9 2 5 2 2 2" xfId="686" xr:uid="{F6EA4E30-5835-461A-976A-03AB8ADAB8B7}"/>
    <cellStyle name="Normal 9 2 5 2 2 2 2" xfId="1290" xr:uid="{FE52F228-323A-4322-86FD-1A5D92F83905}"/>
    <cellStyle name="Normal 9 2 5 2 2 2 2 2" xfId="3092" xr:uid="{0B8C0EED-46A2-48C4-9FAD-192C40693CA9}"/>
    <cellStyle name="Normal 9 2 5 2 2 2 3" xfId="2191" xr:uid="{6DDEE0FA-04DB-48E7-9B91-C6BB0ABFAA89}"/>
    <cellStyle name="Normal 9 2 5 2 2 2 4" xfId="3693" xr:uid="{E633B142-2750-4AFE-8973-FD123A446722}"/>
    <cellStyle name="Normal 9 2 5 2 2 3" xfId="1590" xr:uid="{451E5C37-083D-4665-8A45-6A806BB1F256}"/>
    <cellStyle name="Normal 9 2 5 2 2 3 2" xfId="2491" xr:uid="{A598F90B-E528-48C7-A63C-46773DA0BA80}"/>
    <cellStyle name="Normal 9 2 5 2 2 4" xfId="986" xr:uid="{46B72767-3FD5-4F43-8A53-FF25CC968C3C}"/>
    <cellStyle name="Normal 9 2 5 2 2 4 2" xfId="2791" xr:uid="{965211E6-8AF3-4C60-9896-809A1639A04E}"/>
    <cellStyle name="Normal 9 2 5 2 2 5" xfId="1890" xr:uid="{DDFF63A1-DB76-438B-9053-2B89021823D0}"/>
    <cellStyle name="Normal 9 2 5 2 2 6" xfId="3393" xr:uid="{43409AF4-5CF6-46B7-9346-C25EB0C9647D}"/>
    <cellStyle name="Normal 9 2 5 2 3" xfId="536" xr:uid="{D7474D73-5BAE-468D-921A-B21F753E5956}"/>
    <cellStyle name="Normal 9 2 5 2 3 2" xfId="1140" xr:uid="{BA3C1BEE-9A54-46EA-8881-C1E284A7C8F3}"/>
    <cellStyle name="Normal 9 2 5 2 3 2 2" xfId="2942" xr:uid="{48739E65-FD31-467B-8721-75A3FE8C253E}"/>
    <cellStyle name="Normal 9 2 5 2 3 3" xfId="2041" xr:uid="{371F0D40-AC33-4CC0-9A43-3D1969B7864E}"/>
    <cellStyle name="Normal 9 2 5 2 3 4" xfId="3543" xr:uid="{9964EC01-E387-4319-B2BA-554D698F6794}"/>
    <cellStyle name="Normal 9 2 5 2 4" xfId="1440" xr:uid="{78638ED6-48B8-4318-9159-725CE7200AC2}"/>
    <cellStyle name="Normal 9 2 5 2 4 2" xfId="2341" xr:uid="{1CA4ADC8-638E-496A-B441-0EEBB98717F4}"/>
    <cellStyle name="Normal 9 2 5 2 5" xfId="836" xr:uid="{87F06C1B-2C67-41DB-BF63-85C5A87E1175}"/>
    <cellStyle name="Normal 9 2 5 2 5 2" xfId="2641" xr:uid="{289794BC-2D8A-478A-8E78-EDC0548007E7}"/>
    <cellStyle name="Normal 9 2 5 2 6" xfId="1740" xr:uid="{AE9E6422-B8FB-4715-9594-3100887A8DEE}"/>
    <cellStyle name="Normal 9 2 5 2 7" xfId="3243" xr:uid="{26A2DE47-FE1C-445D-9903-DBA780E4CB4F}"/>
    <cellStyle name="Normal 9 2 5 3" xfId="314" xr:uid="{54199997-9809-41C6-9200-D5F311A9D59E}"/>
    <cellStyle name="Normal 9 2 5 3 2" xfId="614" xr:uid="{E3EED2A9-08FB-4495-897B-4F0E48E1BDA0}"/>
    <cellStyle name="Normal 9 2 5 3 2 2" xfId="1218" xr:uid="{82D9F0F1-07A4-4133-9FBC-F052CE0657A5}"/>
    <cellStyle name="Normal 9 2 5 3 2 2 2" xfId="3020" xr:uid="{F5DDAD5C-0F6F-40E7-A8EA-5D16D8C66A5B}"/>
    <cellStyle name="Normal 9 2 5 3 2 3" xfId="2119" xr:uid="{1B7E8189-1F08-4162-A2A3-D29BAC635FC8}"/>
    <cellStyle name="Normal 9 2 5 3 2 4" xfId="3621" xr:uid="{741A3267-F282-4E1B-8D30-E4FA275F4846}"/>
    <cellStyle name="Normal 9 2 5 3 3" xfId="1518" xr:uid="{CCD09731-B4E6-4370-823E-123D621C93AC}"/>
    <cellStyle name="Normal 9 2 5 3 3 2" xfId="2419" xr:uid="{DCDB0FE4-5209-48CF-92E9-E81CB99E3DFE}"/>
    <cellStyle name="Normal 9 2 5 3 4" xfId="914" xr:uid="{B0177731-60D1-44BE-BA60-C1B8F20C0A9E}"/>
    <cellStyle name="Normal 9 2 5 3 4 2" xfId="2719" xr:uid="{0A99DDA0-DE00-4C62-824C-87465AF79526}"/>
    <cellStyle name="Normal 9 2 5 3 5" xfId="1818" xr:uid="{FED6CE78-DEE0-433D-8852-54AD068BE4C7}"/>
    <cellStyle name="Normal 9 2 5 3 6" xfId="3321" xr:uid="{50FD9E40-6C4C-475A-8DCC-75C2E2380414}"/>
    <cellStyle name="Normal 9 2 5 4" xfId="464" xr:uid="{9A21F9BE-B9E2-427A-8BAB-70C07ECEF746}"/>
    <cellStyle name="Normal 9 2 5 4 2" xfId="1068" xr:uid="{2C1FA199-4A35-4850-8D2B-1EE446B5B603}"/>
    <cellStyle name="Normal 9 2 5 4 2 2" xfId="2870" xr:uid="{D05BC9FF-8C99-4C38-9772-5125D07DFD01}"/>
    <cellStyle name="Normal 9 2 5 4 3" xfId="1969" xr:uid="{71C7102D-45E1-46BB-B644-21F539B783B9}"/>
    <cellStyle name="Normal 9 2 5 4 4" xfId="3471" xr:uid="{BB01E7F2-20AA-479F-980C-8E340263BFD9}"/>
    <cellStyle name="Normal 9 2 5 5" xfId="1368" xr:uid="{D6D66943-3E9A-4A43-8878-8B90F114F00C}"/>
    <cellStyle name="Normal 9 2 5 5 2" xfId="2269" xr:uid="{2269956E-4431-469C-A22D-1EE1EE2D2B08}"/>
    <cellStyle name="Normal 9 2 5 6" xfId="764" xr:uid="{B118C8B3-5DDB-4AC1-9DB7-38AF93176B9F}"/>
    <cellStyle name="Normal 9 2 5 6 2" xfId="2569" xr:uid="{1A673BA9-7930-4F2B-8CA5-10BB0A78E9EA}"/>
    <cellStyle name="Normal 9 2 5 7" xfId="1668" xr:uid="{8FCDAC46-E5E8-4EED-8AA9-61FE48FD7993}"/>
    <cellStyle name="Normal 9 2 5 8" xfId="3171" xr:uid="{45E13DD2-8145-419E-B8DB-A785A0CB1CCC}"/>
    <cellStyle name="Normal 9 2 6" xfId="210" xr:uid="{5BB48A23-F574-4636-982E-4A47F30F5796}"/>
    <cellStyle name="Normal 9 2 6 2" xfId="362" xr:uid="{89A11560-1FA8-487B-94C2-24122B600360}"/>
    <cellStyle name="Normal 9 2 6 2 2" xfId="662" xr:uid="{9E5F01B0-B41A-4A48-879D-ABF6DDE23660}"/>
    <cellStyle name="Normal 9 2 6 2 2 2" xfId="1266" xr:uid="{1D7B7BF8-2DF6-4B73-A307-8BBA5B35AEF8}"/>
    <cellStyle name="Normal 9 2 6 2 2 2 2" xfId="3068" xr:uid="{293BB6AC-2E71-4490-AABE-F4C95D5EFE56}"/>
    <cellStyle name="Normal 9 2 6 2 2 3" xfId="2167" xr:uid="{BB55B7B0-EA3D-46A9-9634-D5599883D2F1}"/>
    <cellStyle name="Normal 9 2 6 2 2 4" xfId="3669" xr:uid="{11F944D7-B007-4052-B70B-7FABB9D63C82}"/>
    <cellStyle name="Normal 9 2 6 2 3" xfId="1566" xr:uid="{BCE30B78-CAE0-4AB6-83BE-BA313C1E26AF}"/>
    <cellStyle name="Normal 9 2 6 2 3 2" xfId="2467" xr:uid="{78AB06A2-FCAC-4255-9668-C4AB7D8430A3}"/>
    <cellStyle name="Normal 9 2 6 2 4" xfId="962" xr:uid="{D5FCAF5F-2CE0-4FEC-A374-6A5AD07173E6}"/>
    <cellStyle name="Normal 9 2 6 2 4 2" xfId="2767" xr:uid="{9EE4430F-D1E2-45A9-901B-1753F92A8F1C}"/>
    <cellStyle name="Normal 9 2 6 2 5" xfId="1866" xr:uid="{F49A36D0-FD05-48F6-9968-E42968CC0520}"/>
    <cellStyle name="Normal 9 2 6 2 6" xfId="3369" xr:uid="{227F5A18-614D-4F7E-A3EE-422C2A6DFD9D}"/>
    <cellStyle name="Normal 9 2 6 3" xfId="512" xr:uid="{60A910C5-CAF9-4A7E-A9E1-5E49868D451E}"/>
    <cellStyle name="Normal 9 2 6 3 2" xfId="1116" xr:uid="{B540AC74-557E-4CDD-9E05-E9BF09030B18}"/>
    <cellStyle name="Normal 9 2 6 3 2 2" xfId="2918" xr:uid="{E4008DF8-9016-4A7C-8722-91E56128BBC2}"/>
    <cellStyle name="Normal 9 2 6 3 3" xfId="2017" xr:uid="{5E54B8C0-5E8F-4614-B53A-DDB9BAE7E5A4}"/>
    <cellStyle name="Normal 9 2 6 3 4" xfId="3519" xr:uid="{9F759FDA-B041-45DE-8AB9-586D541AE2A7}"/>
    <cellStyle name="Normal 9 2 6 4" xfId="1416" xr:uid="{E3319A56-EAFD-45F4-BE57-FCFA5508B45E}"/>
    <cellStyle name="Normal 9 2 6 4 2" xfId="2317" xr:uid="{884A8217-5260-43F3-ACF2-2B5C35B0D38E}"/>
    <cellStyle name="Normal 9 2 6 5" xfId="812" xr:uid="{972453D9-56AF-427B-9284-501C3A9F2141}"/>
    <cellStyle name="Normal 9 2 6 5 2" xfId="2617" xr:uid="{74EC5D32-0861-49CD-8A8E-432CED6F0DB3}"/>
    <cellStyle name="Normal 9 2 6 6" xfId="1716" xr:uid="{51535D14-51C4-4577-B2FE-DBD3D9F736A1}"/>
    <cellStyle name="Normal 9 2 6 7" xfId="3219" xr:uid="{AE7479C5-50F1-46CE-A4FB-A03E1186FB72}"/>
    <cellStyle name="Normal 9 2 7" xfId="289" xr:uid="{9138040D-3185-4EF7-863B-6E9C30E3EBE7}"/>
    <cellStyle name="Normal 9 2 7 2" xfId="589" xr:uid="{F061D312-5ED9-4DC6-A971-D13220A52222}"/>
    <cellStyle name="Normal 9 2 7 2 2" xfId="1193" xr:uid="{265A9D82-E772-4781-8077-E7FC365CF491}"/>
    <cellStyle name="Normal 9 2 7 2 2 2" xfId="2995" xr:uid="{D49C6497-A4FA-4D0C-95CA-2D461240126E}"/>
    <cellStyle name="Normal 9 2 7 2 3" xfId="2094" xr:uid="{F64E1F5B-BAB0-4720-BFBF-9CAF42377CD7}"/>
    <cellStyle name="Normal 9 2 7 2 4" xfId="3596" xr:uid="{21F3EEA5-57E7-4C75-A996-009D29C5E0B7}"/>
    <cellStyle name="Normal 9 2 7 3" xfId="1493" xr:uid="{E15217FA-85D6-4757-9723-CA3EA261CC01}"/>
    <cellStyle name="Normal 9 2 7 3 2" xfId="2394" xr:uid="{93AFE827-BD0B-447F-87AF-7C4A707EA5F8}"/>
    <cellStyle name="Normal 9 2 7 4" xfId="889" xr:uid="{39D9E614-E614-49B2-962E-33402A450AE2}"/>
    <cellStyle name="Normal 9 2 7 4 2" xfId="2694" xr:uid="{BBF2861B-4949-46F8-B7E5-86E776D40141}"/>
    <cellStyle name="Normal 9 2 7 5" xfId="1793" xr:uid="{79763737-0071-44BA-A1DE-B431CED18950}"/>
    <cellStyle name="Normal 9 2 7 6" xfId="3296" xr:uid="{BAF5788F-318D-452E-8EEB-E2DBD1867B65}"/>
    <cellStyle name="Normal 9 2 8" xfId="439" xr:uid="{CA637B3D-C1E5-4F11-9C7B-565C1F8DA72E}"/>
    <cellStyle name="Normal 9 2 8 2" xfId="1039" xr:uid="{2B1FEC53-661F-48CA-BCC5-90BA5AB6D417}"/>
    <cellStyle name="Normal 9 2 8 2 2" xfId="2844" xr:uid="{02923F4C-2D8A-4C4F-BC8F-4830FC87BE65}"/>
    <cellStyle name="Normal 9 2 8 3" xfId="1943" xr:uid="{19DD84EA-7A02-4DCF-B14E-B063A1CCE1F4}"/>
    <cellStyle name="Normal 9 2 8 4" xfId="3446" xr:uid="{956389B6-9DC1-46C3-A6C7-F71CADB5DCE8}"/>
    <cellStyle name="Normal 9 2 9" xfId="1343" xr:uid="{1A106686-7EFB-4672-AA9F-58AFB06A85D9}"/>
    <cellStyle name="Normal 9 2 9 2" xfId="2244" xr:uid="{715BC161-6FB6-4FDB-AF25-546F11FD1D67}"/>
    <cellStyle name="Normal 9 3" xfId="115" xr:uid="{6B9E1B5D-15B3-48CF-85E4-63CBE0994CDF}"/>
    <cellStyle name="Normal 9 5" xfId="70" xr:uid="{3A46DFAE-8D69-4F3D-82CD-68E457DC9444}"/>
    <cellStyle name="Normal 9 5 10" xfId="741" xr:uid="{D82319E3-F355-4AD8-99C7-AB33D977149E}"/>
    <cellStyle name="Normal 9 5 10 2" xfId="2546" xr:uid="{4434C7C5-77F4-4FAA-9DFF-EF9B528A4CED}"/>
    <cellStyle name="Normal 9 5 11" xfId="1645" xr:uid="{1F50B5C3-9027-45C8-B079-565C0DAC1934}"/>
    <cellStyle name="Normal 9 5 12" xfId="3148" xr:uid="{68187D4B-BC96-4062-9B4F-63E15D4C72B3}"/>
    <cellStyle name="Normal 9 5 2" xfId="131" xr:uid="{F7E0F287-51B2-4858-9839-BD483C8C1797}"/>
    <cellStyle name="Normal 9 5 2 10" xfId="1652" xr:uid="{9608F43D-51A5-4F7D-9097-C22C873BD088}"/>
    <cellStyle name="Normal 9 5 2 11" xfId="3155" xr:uid="{1FB03ADB-F449-4ED6-9172-313439E82604}"/>
    <cellStyle name="Normal 9 5 2 2" xfId="157" xr:uid="{A27539A1-34FD-4758-82B6-103BC661BE13}"/>
    <cellStyle name="Normal 9 5 2 2 10" xfId="3167" xr:uid="{25F5B473-BB93-42F8-829C-9CE5A13A7F42}"/>
    <cellStyle name="Normal 9 5 2 2 2" xfId="205" xr:uid="{C62248F3-2CC8-4EC4-B446-9F68722F5791}"/>
    <cellStyle name="Normal 9 5 2 2 2 2" xfId="278" xr:uid="{CF8D4F8D-6A08-432C-89AB-06BC250E0A73}"/>
    <cellStyle name="Normal 9 5 2 2 2 2 2" xfId="430" xr:uid="{0403386C-2692-4E84-9F23-2B3C187C4162}"/>
    <cellStyle name="Normal 9 5 2 2 2 2 2 2" xfId="730" xr:uid="{59DE0F64-5E17-40AA-890B-E8A98678F80C}"/>
    <cellStyle name="Normal 9 5 2 2 2 2 2 2 2" xfId="1334" xr:uid="{DFA445F3-3342-4D81-8740-DB71D857CD20}"/>
    <cellStyle name="Normal 9 5 2 2 2 2 2 2 2 2" xfId="3136" xr:uid="{EFBD9FDA-1DD0-4574-987F-AFFA18B3C21A}"/>
    <cellStyle name="Normal 9 5 2 2 2 2 2 2 3" xfId="2235" xr:uid="{7E508C91-2897-4787-A8A1-42422A4FEEFD}"/>
    <cellStyle name="Normal 9 5 2 2 2 2 2 2 4" xfId="3737" xr:uid="{10E0CD03-F901-4893-80B7-8A8B84475920}"/>
    <cellStyle name="Normal 9 5 2 2 2 2 2 3" xfId="1634" xr:uid="{7EE2D3DB-3768-4EA6-A1C5-13BF7822A0F6}"/>
    <cellStyle name="Normal 9 5 2 2 2 2 2 3 2" xfId="2535" xr:uid="{6B4E85A0-CA08-434B-82C8-13E1D198579F}"/>
    <cellStyle name="Normal 9 5 2 2 2 2 2 4" xfId="1030" xr:uid="{1DD4F0BE-C449-4E1C-9E0B-029B2C72FCB9}"/>
    <cellStyle name="Normal 9 5 2 2 2 2 2 4 2" xfId="2835" xr:uid="{89A52CE5-6C33-4395-8AC6-D27FB8F58D7D}"/>
    <cellStyle name="Normal 9 5 2 2 2 2 2 5" xfId="1934" xr:uid="{1B9555D8-CFA2-4C63-AC5B-5014FE71B382}"/>
    <cellStyle name="Normal 9 5 2 2 2 2 2 6" xfId="3437" xr:uid="{6C100829-6531-4F1A-92A0-1E2107AD88C5}"/>
    <cellStyle name="Normal 9 5 2 2 2 2 3" xfId="580" xr:uid="{43A3B7E7-694B-4FE9-8D85-AB06A4E0BE92}"/>
    <cellStyle name="Normal 9 5 2 2 2 2 3 2" xfId="1184" xr:uid="{AD63D0AB-0BB2-457D-9DBB-7F13A6BF9D51}"/>
    <cellStyle name="Normal 9 5 2 2 2 2 3 2 2" xfId="2986" xr:uid="{2D48E463-55E8-4BD0-8BB7-2059A390B680}"/>
    <cellStyle name="Normal 9 5 2 2 2 2 3 3" xfId="2085" xr:uid="{58DC2694-27D9-4562-8F3A-ECA7F88303A2}"/>
    <cellStyle name="Normal 9 5 2 2 2 2 3 4" xfId="3587" xr:uid="{B90A8D2D-C08D-497A-AD96-7C7835A286CC}"/>
    <cellStyle name="Normal 9 5 2 2 2 2 4" xfId="1484" xr:uid="{BB005ABC-B722-4AE6-94E2-9EAE34223DA1}"/>
    <cellStyle name="Normal 9 5 2 2 2 2 4 2" xfId="2385" xr:uid="{2257DEDB-1F65-42F6-8774-B884CAAB4751}"/>
    <cellStyle name="Normal 9 5 2 2 2 2 5" xfId="880" xr:uid="{90120FD3-20FD-4993-906A-791D98C2B756}"/>
    <cellStyle name="Normal 9 5 2 2 2 2 5 2" xfId="2685" xr:uid="{0C35876D-BBBB-4B58-9C8C-9B1F84C467EF}"/>
    <cellStyle name="Normal 9 5 2 2 2 2 6" xfId="1784" xr:uid="{B8A90785-8815-4B8E-B4FA-EAF32B11D89C}"/>
    <cellStyle name="Normal 9 5 2 2 2 2 7" xfId="3287" xr:uid="{EBD7F78D-C70D-4048-A407-5DD38F7FB3D3}"/>
    <cellStyle name="Normal 9 5 2 2 2 3" xfId="358" xr:uid="{B67BC302-3F6A-44CD-8B8C-34088ADD88F2}"/>
    <cellStyle name="Normal 9 5 2 2 2 3 2" xfId="658" xr:uid="{44740218-0F6C-41E7-84D2-A01CDFC46411}"/>
    <cellStyle name="Normal 9 5 2 2 2 3 2 2" xfId="1262" xr:uid="{F65739BA-F035-4D33-93C2-33973A8BBDD2}"/>
    <cellStyle name="Normal 9 5 2 2 2 3 2 2 2" xfId="3064" xr:uid="{51580451-30C7-40B6-A68D-927DDA8BBF13}"/>
    <cellStyle name="Normal 9 5 2 2 2 3 2 3" xfId="2163" xr:uid="{5872870D-D2A6-4AD3-814D-D3BFDB6D3E6C}"/>
    <cellStyle name="Normal 9 5 2 2 2 3 2 4" xfId="3665" xr:uid="{77105795-C340-4D7C-8217-F577AFE8D161}"/>
    <cellStyle name="Normal 9 5 2 2 2 3 3" xfId="1562" xr:uid="{BBEC505B-6800-41A9-B28F-BE8E30F9ABDF}"/>
    <cellStyle name="Normal 9 5 2 2 2 3 3 2" xfId="2463" xr:uid="{BCC4D7CF-59BF-471E-A257-B7A9F8CC535B}"/>
    <cellStyle name="Normal 9 5 2 2 2 3 4" xfId="958" xr:uid="{18102B40-F19F-4C15-829E-7936069DD5F6}"/>
    <cellStyle name="Normal 9 5 2 2 2 3 4 2" xfId="2763" xr:uid="{2C92010F-279E-4D9D-A128-0A5AD0BDBB72}"/>
    <cellStyle name="Normal 9 5 2 2 2 3 5" xfId="1862" xr:uid="{FE311DC8-2BFF-4157-AE8B-4849880F519F}"/>
    <cellStyle name="Normal 9 5 2 2 2 3 6" xfId="3365" xr:uid="{48C9A79F-CDD7-4EB3-B907-B79571553853}"/>
    <cellStyle name="Normal 9 5 2 2 2 4" xfId="508" xr:uid="{35B2A8CC-EF00-4EDB-8905-F6493B0D0240}"/>
    <cellStyle name="Normal 9 5 2 2 2 4 2" xfId="1112" xr:uid="{25AEB8A5-C56A-4B11-9BD1-E00403623B05}"/>
    <cellStyle name="Normal 9 5 2 2 2 4 2 2" xfId="2914" xr:uid="{DD8C6DD5-0A11-466A-A93A-1998CF4C75AD}"/>
    <cellStyle name="Normal 9 5 2 2 2 4 3" xfId="2013" xr:uid="{15E71E59-AB88-4522-9FAF-21E7F81304C1}"/>
    <cellStyle name="Normal 9 5 2 2 2 4 4" xfId="3515" xr:uid="{59CE8734-EC40-4BEF-8DF7-483F31014059}"/>
    <cellStyle name="Normal 9 5 2 2 2 5" xfId="1412" xr:uid="{1CF0D115-71D3-4308-A7A5-5A5865CBD863}"/>
    <cellStyle name="Normal 9 5 2 2 2 5 2" xfId="2313" xr:uid="{902436AD-3B2C-4601-A85A-E932CADF26DF}"/>
    <cellStyle name="Normal 9 5 2 2 2 6" xfId="808" xr:uid="{4BCF5B2E-531F-4B1C-AB53-9899590F8645}"/>
    <cellStyle name="Normal 9 5 2 2 2 6 2" xfId="2613" xr:uid="{7D0F4E49-0628-45FF-96F0-D19A0177738F}"/>
    <cellStyle name="Normal 9 5 2 2 2 7" xfId="1712" xr:uid="{BB42F64E-8A21-4A3B-8AA7-DFC4E3AEDD8F}"/>
    <cellStyle name="Normal 9 5 2 2 2 8" xfId="3215" xr:uid="{8B1523B0-3B0A-4E13-9C03-E796FE1E119F}"/>
    <cellStyle name="Normal 9 5 2 2 3" xfId="181" xr:uid="{045B59B8-7C31-462F-84A0-250E38991AF2}"/>
    <cellStyle name="Normal 9 5 2 2 3 2" xfId="254" xr:uid="{A4792835-1145-4398-B349-C74AE333A172}"/>
    <cellStyle name="Normal 9 5 2 2 3 2 2" xfId="406" xr:uid="{A6A11BC5-4228-445B-AFD7-D108B9A3D6CE}"/>
    <cellStyle name="Normal 9 5 2 2 3 2 2 2" xfId="706" xr:uid="{5008610B-F24F-4452-BBE9-DE0AC416CD9D}"/>
    <cellStyle name="Normal 9 5 2 2 3 2 2 2 2" xfId="1310" xr:uid="{343D538A-08C2-4074-BB21-3B6E16649E05}"/>
    <cellStyle name="Normal 9 5 2 2 3 2 2 2 2 2" xfId="3112" xr:uid="{BDDA5DAB-BD42-4CC2-A268-B69150A74CF0}"/>
    <cellStyle name="Normal 9 5 2 2 3 2 2 2 3" xfId="2211" xr:uid="{3033BB4A-2AFC-4243-84AB-A9C9423727BC}"/>
    <cellStyle name="Normal 9 5 2 2 3 2 2 2 4" xfId="3713" xr:uid="{39EFE5CA-EAD0-46C7-8BC2-325BB3A74D93}"/>
    <cellStyle name="Normal 9 5 2 2 3 2 2 3" xfId="1610" xr:uid="{B7C83C35-D2E2-41D0-9502-1F80BD8FFA0D}"/>
    <cellStyle name="Normal 9 5 2 2 3 2 2 3 2" xfId="2511" xr:uid="{7DF78E0A-8DB5-48A1-A605-DBB6BC78B54B}"/>
    <cellStyle name="Normal 9 5 2 2 3 2 2 4" xfId="1006" xr:uid="{4DA1F6D7-4DFF-45DF-AA0C-F64B71C32AFD}"/>
    <cellStyle name="Normal 9 5 2 2 3 2 2 4 2" xfId="2811" xr:uid="{F21D5425-8DC3-403A-90BD-A9A7163CA09C}"/>
    <cellStyle name="Normal 9 5 2 2 3 2 2 5" xfId="1910" xr:uid="{CBB397EA-FD62-4538-B3F5-4A7A74D52F5F}"/>
    <cellStyle name="Normal 9 5 2 2 3 2 2 6" xfId="3413" xr:uid="{B74AC1BE-1F65-4497-B9A2-3B34D0E8587F}"/>
    <cellStyle name="Normal 9 5 2 2 3 2 3" xfId="556" xr:uid="{FAEADCD3-D307-4911-883E-25E9FBAC627F}"/>
    <cellStyle name="Normal 9 5 2 2 3 2 3 2" xfId="1160" xr:uid="{B6BCC787-490C-4ABA-9D8C-2118B0E21043}"/>
    <cellStyle name="Normal 9 5 2 2 3 2 3 2 2" xfId="2962" xr:uid="{86112D8B-1F64-413B-A333-FAA1AA2E9123}"/>
    <cellStyle name="Normal 9 5 2 2 3 2 3 3" xfId="2061" xr:uid="{A80C6487-B807-4DE2-B7D0-8D167199CA8E}"/>
    <cellStyle name="Normal 9 5 2 2 3 2 3 4" xfId="3563" xr:uid="{CB92E7CE-4127-43C0-9A86-9408BCB31B8F}"/>
    <cellStyle name="Normal 9 5 2 2 3 2 4" xfId="1460" xr:uid="{D07BFE49-96BF-46C9-9E9B-CEB8BB1839CD}"/>
    <cellStyle name="Normal 9 5 2 2 3 2 4 2" xfId="2361" xr:uid="{06FD24CF-610F-4E17-BDBE-10D42CF5A679}"/>
    <cellStyle name="Normal 9 5 2 2 3 2 5" xfId="856" xr:uid="{35CDACCF-1910-4060-876F-533C6897207D}"/>
    <cellStyle name="Normal 9 5 2 2 3 2 5 2" xfId="2661" xr:uid="{28A3FA9F-EE70-41E6-87E2-FF8246D089BB}"/>
    <cellStyle name="Normal 9 5 2 2 3 2 6" xfId="1760" xr:uid="{FE667CF0-137F-4DFA-B981-548A7858B2C6}"/>
    <cellStyle name="Normal 9 5 2 2 3 2 7" xfId="3263" xr:uid="{11772622-9119-48B8-9E1F-8AE8D2F69DCD}"/>
    <cellStyle name="Normal 9 5 2 2 3 3" xfId="334" xr:uid="{59E80DB9-97AD-4B9E-B46B-859C298B5FF6}"/>
    <cellStyle name="Normal 9 5 2 2 3 3 2" xfId="634" xr:uid="{398890AE-30D7-44A9-958E-9ADEC35E903E}"/>
    <cellStyle name="Normal 9 5 2 2 3 3 2 2" xfId="1238" xr:uid="{0F6EF728-D798-4B1D-ABFA-9611A9538727}"/>
    <cellStyle name="Normal 9 5 2 2 3 3 2 2 2" xfId="3040" xr:uid="{CB6BFD9B-4B32-4EA2-91E0-F5B114EAAE66}"/>
    <cellStyle name="Normal 9 5 2 2 3 3 2 3" xfId="2139" xr:uid="{C87FF979-64E4-4389-A02E-1F7130FFD52D}"/>
    <cellStyle name="Normal 9 5 2 2 3 3 2 4" xfId="3641" xr:uid="{938F76CF-B6F4-41AB-ACD7-75414B1E22A5}"/>
    <cellStyle name="Normal 9 5 2 2 3 3 3" xfId="1538" xr:uid="{7C62BDE6-0F0B-4580-B8B1-54C9935DDF42}"/>
    <cellStyle name="Normal 9 5 2 2 3 3 3 2" xfId="2439" xr:uid="{F48C2ABC-ED34-45E2-AB9D-310BD23FAD6C}"/>
    <cellStyle name="Normal 9 5 2 2 3 3 4" xfId="934" xr:uid="{4BDEF42A-2ACD-45D2-B9A6-549A85286F02}"/>
    <cellStyle name="Normal 9 5 2 2 3 3 4 2" xfId="2739" xr:uid="{40181217-2742-499E-94A5-BE3BDC3C51E5}"/>
    <cellStyle name="Normal 9 5 2 2 3 3 5" xfId="1838" xr:uid="{44767615-DF3B-49C1-858B-343CB995D108}"/>
    <cellStyle name="Normal 9 5 2 2 3 3 6" xfId="3341" xr:uid="{0652A9DD-818E-4AE6-AE30-2553B1D3C1C4}"/>
    <cellStyle name="Normal 9 5 2 2 3 4" xfId="484" xr:uid="{58C0914E-3A33-4F1C-B778-3F9428DF0089}"/>
    <cellStyle name="Normal 9 5 2 2 3 4 2" xfId="1088" xr:uid="{27816CA9-03C6-4116-AB52-DCB875ADD477}"/>
    <cellStyle name="Normal 9 5 2 2 3 4 2 2" xfId="2890" xr:uid="{2BA45B48-9D67-4F08-8C59-2982FABDA75B}"/>
    <cellStyle name="Normal 9 5 2 2 3 4 3" xfId="1989" xr:uid="{9A3B9890-DE75-4412-B952-A0570AF59733}"/>
    <cellStyle name="Normal 9 5 2 2 3 4 4" xfId="3491" xr:uid="{C2924804-93BD-477C-AF74-BC1943A111B7}"/>
    <cellStyle name="Normal 9 5 2 2 3 5" xfId="1388" xr:uid="{9C25A2CC-DFD5-4ADD-B538-4B8F393DB8EA}"/>
    <cellStyle name="Normal 9 5 2 2 3 5 2" xfId="2289" xr:uid="{3AA11EAC-90E4-458B-84BC-17B7799C858A}"/>
    <cellStyle name="Normal 9 5 2 2 3 6" xfId="784" xr:uid="{E1BB23A2-E177-4BCF-9FCF-706C8FBED3C7}"/>
    <cellStyle name="Normal 9 5 2 2 3 6 2" xfId="2589" xr:uid="{3E977674-24BE-4386-82A6-E9443B941853}"/>
    <cellStyle name="Normal 9 5 2 2 3 7" xfId="1688" xr:uid="{11B6D4CD-66CB-4DD8-9BB6-66B2D4E3DCAE}"/>
    <cellStyle name="Normal 9 5 2 2 3 8" xfId="3191" xr:uid="{0E8D5B50-C40C-46BF-ABFD-2F36AADFEDC8}"/>
    <cellStyle name="Normal 9 5 2 2 4" xfId="230" xr:uid="{02ADB317-B5A0-4015-AB84-91731D86656F}"/>
    <cellStyle name="Normal 9 5 2 2 4 2" xfId="382" xr:uid="{C190C025-504F-4AAB-878F-02CDFA6222EF}"/>
    <cellStyle name="Normal 9 5 2 2 4 2 2" xfId="682" xr:uid="{3DB86E58-D257-44DD-A4B5-8A10144BEEB3}"/>
    <cellStyle name="Normal 9 5 2 2 4 2 2 2" xfId="1286" xr:uid="{ABDBF61E-73E1-4C4A-97C5-A931FA075481}"/>
    <cellStyle name="Normal 9 5 2 2 4 2 2 2 2" xfId="3088" xr:uid="{548A76C8-ECC4-4C50-BF95-D0A1C23254CC}"/>
    <cellStyle name="Normal 9 5 2 2 4 2 2 3" xfId="2187" xr:uid="{55A11344-97A7-472C-BA1B-83B8121D5A1A}"/>
    <cellStyle name="Normal 9 5 2 2 4 2 2 4" xfId="3689" xr:uid="{C2E4164B-1F85-4AFB-90F7-422A04BA331A}"/>
    <cellStyle name="Normal 9 5 2 2 4 2 3" xfId="1586" xr:uid="{5BFFF8C9-2C07-4F8E-B288-6FEFCCA79CD1}"/>
    <cellStyle name="Normal 9 5 2 2 4 2 3 2" xfId="2487" xr:uid="{ACD7AF56-2D9D-4AEE-BD42-0EC668BE02C5}"/>
    <cellStyle name="Normal 9 5 2 2 4 2 4" xfId="982" xr:uid="{A7B6C14B-C1DC-4535-87EA-A050F9C84622}"/>
    <cellStyle name="Normal 9 5 2 2 4 2 4 2" xfId="2787" xr:uid="{B54614A0-DEA7-4B6E-B208-8CC8CD82B2C2}"/>
    <cellStyle name="Normal 9 5 2 2 4 2 5" xfId="1886" xr:uid="{6EE48C50-A459-45F1-AB8D-F18170262765}"/>
    <cellStyle name="Normal 9 5 2 2 4 2 6" xfId="3389" xr:uid="{6A7692ED-53C9-4C8B-9980-9CCC8999E8D9}"/>
    <cellStyle name="Normal 9 5 2 2 4 3" xfId="532" xr:uid="{7396E970-F9DB-4344-8192-983E6B149283}"/>
    <cellStyle name="Normal 9 5 2 2 4 3 2" xfId="1136" xr:uid="{9448D30E-49FA-43BE-B02D-FE31AA1382F1}"/>
    <cellStyle name="Normal 9 5 2 2 4 3 2 2" xfId="2938" xr:uid="{204AED2D-ECA1-41F6-A211-B7ED0CF431D9}"/>
    <cellStyle name="Normal 9 5 2 2 4 3 3" xfId="2037" xr:uid="{F4BEC7BF-7A9B-4BEB-881F-C6EB19DCC810}"/>
    <cellStyle name="Normal 9 5 2 2 4 3 4" xfId="3539" xr:uid="{2550E8E1-4E4F-4ADA-81A3-EBD90F22E119}"/>
    <cellStyle name="Normal 9 5 2 2 4 4" xfId="1436" xr:uid="{1ACE73BF-E244-41DD-8A5E-125C45B2BACB}"/>
    <cellStyle name="Normal 9 5 2 2 4 4 2" xfId="2337" xr:uid="{C78620CA-C363-456C-988A-17CCA48FDA9C}"/>
    <cellStyle name="Normal 9 5 2 2 4 5" xfId="832" xr:uid="{B03C505B-F72B-44C1-9AEB-AC29A8AC3B49}"/>
    <cellStyle name="Normal 9 5 2 2 4 5 2" xfId="2637" xr:uid="{E6694388-C9FD-43B3-964C-BE72826465DC}"/>
    <cellStyle name="Normal 9 5 2 2 4 6" xfId="1736" xr:uid="{D379DA81-68EB-4452-89D4-26D960B174B0}"/>
    <cellStyle name="Normal 9 5 2 2 4 7" xfId="3239" xr:uid="{4D906EAD-93CE-43A8-A8E6-9C85D60C3961}"/>
    <cellStyle name="Normal 9 5 2 2 5" xfId="310" xr:uid="{E2DA13BF-0CE5-4EBA-908C-7E97735B1E02}"/>
    <cellStyle name="Normal 9 5 2 2 5 2" xfId="610" xr:uid="{E1483D2B-D25D-4797-A202-6C4860427743}"/>
    <cellStyle name="Normal 9 5 2 2 5 2 2" xfId="1214" xr:uid="{75AA249E-B284-4333-8C01-022681D7DA19}"/>
    <cellStyle name="Normal 9 5 2 2 5 2 2 2" xfId="3016" xr:uid="{9A3FD3E1-538B-4891-9DB4-E2F87179EBBA}"/>
    <cellStyle name="Normal 9 5 2 2 5 2 3" xfId="2115" xr:uid="{39B8E8A4-8775-472D-87FA-019793E3AFE4}"/>
    <cellStyle name="Normal 9 5 2 2 5 2 4" xfId="3617" xr:uid="{57B03059-8694-4BE9-8FAC-31656E06D99B}"/>
    <cellStyle name="Normal 9 5 2 2 5 3" xfId="1514" xr:uid="{59279D1D-9CAE-4A44-9EF5-225939148BE0}"/>
    <cellStyle name="Normal 9 5 2 2 5 3 2" xfId="2415" xr:uid="{1AB50228-03F5-4254-97EB-C51E4F251F5E}"/>
    <cellStyle name="Normal 9 5 2 2 5 4" xfId="910" xr:uid="{6544333C-28F0-4905-8A0A-9AED87A4E6D2}"/>
    <cellStyle name="Normal 9 5 2 2 5 4 2" xfId="2715" xr:uid="{4DC4F26C-B317-45AB-8BD2-309D1F6C441E}"/>
    <cellStyle name="Normal 9 5 2 2 5 5" xfId="1814" xr:uid="{06FF0EB9-30DE-4470-B521-B467B9D62C90}"/>
    <cellStyle name="Normal 9 5 2 2 5 6" xfId="3317" xr:uid="{3A7B2344-2B8C-42F0-BF6D-2A2B3E8CE77F}"/>
    <cellStyle name="Normal 9 5 2 2 6" xfId="460" xr:uid="{3ABB60D7-C8F3-4E86-BF16-B051ECFB84FF}"/>
    <cellStyle name="Normal 9 5 2 2 6 2" xfId="1064" xr:uid="{7E0BCF46-33A3-4CC7-B832-F00CF774C635}"/>
    <cellStyle name="Normal 9 5 2 2 6 2 2" xfId="2866" xr:uid="{6961FDB9-9128-4363-893C-6186F489BEEC}"/>
    <cellStyle name="Normal 9 5 2 2 6 3" xfId="1965" xr:uid="{4B115E59-888C-4036-B285-3AE4FEBC69BE}"/>
    <cellStyle name="Normal 9 5 2 2 6 4" xfId="3467" xr:uid="{17284CA3-85F4-4BE0-AF09-22882958C7AC}"/>
    <cellStyle name="Normal 9 5 2 2 7" xfId="1364" xr:uid="{6A755B2C-AEF9-48F6-B08E-1D33DFD7320A}"/>
    <cellStyle name="Normal 9 5 2 2 7 2" xfId="2265" xr:uid="{86EBD36B-8760-42CD-B497-61378D744559}"/>
    <cellStyle name="Normal 9 5 2 2 8" xfId="760" xr:uid="{B723C94F-0D6C-4558-A1D3-C4E957287BB7}"/>
    <cellStyle name="Normal 9 5 2 2 8 2" xfId="2565" xr:uid="{D8F8A5EC-9142-4AC7-A092-4D7A0D99E697}"/>
    <cellStyle name="Normal 9 5 2 2 9" xfId="1664" xr:uid="{1EF074E2-4E5C-4307-8F5C-9A61E2040556}"/>
    <cellStyle name="Normal 9 5 2 3" xfId="193" xr:uid="{DFBA5666-CF75-497E-A8EE-3687E9DA478F}"/>
    <cellStyle name="Normal 9 5 2 3 2" xfId="266" xr:uid="{91A877C0-99C1-4AC2-A442-87A08BA421F3}"/>
    <cellStyle name="Normal 9 5 2 3 2 2" xfId="418" xr:uid="{C0E7F36A-3250-47B4-972F-53DD93E25401}"/>
    <cellStyle name="Normal 9 5 2 3 2 2 2" xfId="718" xr:uid="{66F65A73-6069-4775-8395-5B410C19B4C1}"/>
    <cellStyle name="Normal 9 5 2 3 2 2 2 2" xfId="1322" xr:uid="{5FFD49A1-6A61-423D-B28A-7A68574A497B}"/>
    <cellStyle name="Normal 9 5 2 3 2 2 2 2 2" xfId="3124" xr:uid="{EAC8382E-5226-4AD0-A857-57FF32461410}"/>
    <cellStyle name="Normal 9 5 2 3 2 2 2 3" xfId="2223" xr:uid="{693ED1D2-0B8B-455F-A069-3281AEECFA34}"/>
    <cellStyle name="Normal 9 5 2 3 2 2 2 4" xfId="3725" xr:uid="{0E6A5370-3E65-498C-93A3-6DAC84600FFA}"/>
    <cellStyle name="Normal 9 5 2 3 2 2 3" xfId="1622" xr:uid="{FAEB56AD-0766-419F-B943-C0C2EC07F961}"/>
    <cellStyle name="Normal 9 5 2 3 2 2 3 2" xfId="2523" xr:uid="{5E413943-7220-4657-9A64-39C34BED665D}"/>
    <cellStyle name="Normal 9 5 2 3 2 2 4" xfId="1018" xr:uid="{E95A6578-49E5-4288-9284-B8EF0B874D2F}"/>
    <cellStyle name="Normal 9 5 2 3 2 2 4 2" xfId="2823" xr:uid="{966FC49F-B0E8-4255-B4F3-CF1B5B0D6AAF}"/>
    <cellStyle name="Normal 9 5 2 3 2 2 5" xfId="1922" xr:uid="{CDF8F87A-245D-47A5-87E2-F5E3B47C54EE}"/>
    <cellStyle name="Normal 9 5 2 3 2 2 6" xfId="3425" xr:uid="{6CCFEAC8-23F8-4406-8716-7EED3A774F40}"/>
    <cellStyle name="Normal 9 5 2 3 2 3" xfId="568" xr:uid="{FC6B07A1-D59F-434C-A50B-11FEF8C50D1A}"/>
    <cellStyle name="Normal 9 5 2 3 2 3 2" xfId="1172" xr:uid="{02D3540F-B0DA-4C4B-9BE9-57A1BD66C5AB}"/>
    <cellStyle name="Normal 9 5 2 3 2 3 2 2" xfId="2974" xr:uid="{84E1FE29-54E9-4422-89FB-F0A08603F01D}"/>
    <cellStyle name="Normal 9 5 2 3 2 3 3" xfId="2073" xr:uid="{50FC08B5-768D-41DF-81EC-3D7B88C3F060}"/>
    <cellStyle name="Normal 9 5 2 3 2 3 4" xfId="3575" xr:uid="{9E1B742F-F34B-411B-BC10-EB1995C8B851}"/>
    <cellStyle name="Normal 9 5 2 3 2 4" xfId="1472" xr:uid="{421ABFE3-77B1-435E-9B1F-BD59A06A3863}"/>
    <cellStyle name="Normal 9 5 2 3 2 4 2" xfId="2373" xr:uid="{B4BD927C-E2BF-42D5-9C94-E380CCAA8D0D}"/>
    <cellStyle name="Normal 9 5 2 3 2 5" xfId="868" xr:uid="{F72ED12A-AE06-4BA3-A332-B659EB5E66D8}"/>
    <cellStyle name="Normal 9 5 2 3 2 5 2" xfId="2673" xr:uid="{020598E0-7DFF-4929-9657-0D2A9787E249}"/>
    <cellStyle name="Normal 9 5 2 3 2 6" xfId="1772" xr:uid="{E38A3228-C5EE-4F03-926E-6A7364B9D679}"/>
    <cellStyle name="Normal 9 5 2 3 2 7" xfId="3275" xr:uid="{8CC3F8A0-AA86-47F6-B263-258F517CEC21}"/>
    <cellStyle name="Normal 9 5 2 3 3" xfId="346" xr:uid="{510D474E-9BCB-4974-8039-7A2C9569DAE9}"/>
    <cellStyle name="Normal 9 5 2 3 3 2" xfId="646" xr:uid="{3072F9CE-C283-4FD8-A4F0-C8D124BE0A6A}"/>
    <cellStyle name="Normal 9 5 2 3 3 2 2" xfId="1250" xr:uid="{FB1BDE2C-1161-4F8F-8F25-4E134D5FD224}"/>
    <cellStyle name="Normal 9 5 2 3 3 2 2 2" xfId="3052" xr:uid="{1A7CC8B1-DF69-4D89-916F-23D9309A2184}"/>
    <cellStyle name="Normal 9 5 2 3 3 2 3" xfId="2151" xr:uid="{8B3189D6-97F8-48EC-8EF3-488C42F81560}"/>
    <cellStyle name="Normal 9 5 2 3 3 2 4" xfId="3653" xr:uid="{EEF8BBE3-A345-4992-908A-70705616EC60}"/>
    <cellStyle name="Normal 9 5 2 3 3 3" xfId="1550" xr:uid="{6FAE2503-C6CC-40CB-8FAE-2FC7485026DC}"/>
    <cellStyle name="Normal 9 5 2 3 3 3 2" xfId="2451" xr:uid="{EA22C559-8C4F-4538-BE5E-86D4769EB674}"/>
    <cellStyle name="Normal 9 5 2 3 3 4" xfId="946" xr:uid="{35E0AEAA-C785-4985-85D8-7267EA0FB7E7}"/>
    <cellStyle name="Normal 9 5 2 3 3 4 2" xfId="2751" xr:uid="{37BC7899-013D-4834-93F8-55529971CAB5}"/>
    <cellStyle name="Normal 9 5 2 3 3 5" xfId="1850" xr:uid="{C409BE57-68A8-4F4C-8F70-F25322F25F45}"/>
    <cellStyle name="Normal 9 5 2 3 3 6" xfId="3353" xr:uid="{4A49B2FD-B3B0-4491-9F97-F35DF7AC298D}"/>
    <cellStyle name="Normal 9 5 2 3 4" xfId="496" xr:uid="{A9DE703B-97FB-48FA-AB51-DFDC056CAB82}"/>
    <cellStyle name="Normal 9 5 2 3 4 2" xfId="1100" xr:uid="{5A2F6A63-1D82-4D5C-BE16-C85320415885}"/>
    <cellStyle name="Normal 9 5 2 3 4 2 2" xfId="2902" xr:uid="{D6D0B5F8-6879-4A6B-A3E0-97F92B62B4F1}"/>
    <cellStyle name="Normal 9 5 2 3 4 3" xfId="2001" xr:uid="{11CEF7AB-84EC-440D-A6E7-0F64BBB2D406}"/>
    <cellStyle name="Normal 9 5 2 3 4 4" xfId="3503" xr:uid="{B4804419-B0C9-4193-BB23-36EF81DD32B4}"/>
    <cellStyle name="Normal 9 5 2 3 5" xfId="1400" xr:uid="{2F1486C1-8EE3-48D1-85CD-DECACF92DD64}"/>
    <cellStyle name="Normal 9 5 2 3 5 2" xfId="2301" xr:uid="{B5C112C2-AFB8-480B-9F88-C0CDCD22773C}"/>
    <cellStyle name="Normal 9 5 2 3 6" xfId="796" xr:uid="{30C14AE4-3032-453B-9D3B-EDBBB5EAF0C7}"/>
    <cellStyle name="Normal 9 5 2 3 6 2" xfId="2601" xr:uid="{01477753-4946-4D78-8590-A33F82F28501}"/>
    <cellStyle name="Normal 9 5 2 3 7" xfId="1700" xr:uid="{3BC8885B-DD62-4A15-AB45-A3CBF03836F7}"/>
    <cellStyle name="Normal 9 5 2 3 8" xfId="3203" xr:uid="{FC3767F6-2BB2-493C-9197-7F5A6A3648BB}"/>
    <cellStyle name="Normal 9 5 2 4" xfId="169" xr:uid="{A100316F-0739-4AFD-943A-A4A634914842}"/>
    <cellStyle name="Normal 9 5 2 4 2" xfId="242" xr:uid="{AC28D438-A060-4CC8-8D00-BB7E51447E7B}"/>
    <cellStyle name="Normal 9 5 2 4 2 2" xfId="394" xr:uid="{9E0780C6-524F-4C90-BE89-9BEB6DEA9EA3}"/>
    <cellStyle name="Normal 9 5 2 4 2 2 2" xfId="694" xr:uid="{82613BEE-BDED-4E06-9DDD-F4BBAB5D882A}"/>
    <cellStyle name="Normal 9 5 2 4 2 2 2 2" xfId="1298" xr:uid="{3494DB3F-A24C-4C25-9EA1-D94C48092571}"/>
    <cellStyle name="Normal 9 5 2 4 2 2 2 2 2" xfId="3100" xr:uid="{89B48006-29A5-46E0-B101-3470A8369FA9}"/>
    <cellStyle name="Normal 9 5 2 4 2 2 2 3" xfId="2199" xr:uid="{59281002-CA74-41B3-AC36-8AF3FF288CA5}"/>
    <cellStyle name="Normal 9 5 2 4 2 2 2 4" xfId="3701" xr:uid="{3D6959B5-4299-4394-826D-3228CB8F905A}"/>
    <cellStyle name="Normal 9 5 2 4 2 2 3" xfId="1598" xr:uid="{2A5F37D8-2047-45D4-9AA5-B5A6AF5DF599}"/>
    <cellStyle name="Normal 9 5 2 4 2 2 3 2" xfId="2499" xr:uid="{0415B747-B72D-4FFD-B5E5-CBBAF2FCF6AA}"/>
    <cellStyle name="Normal 9 5 2 4 2 2 4" xfId="994" xr:uid="{8417337D-AA62-40D8-A39F-BF685B868BF7}"/>
    <cellStyle name="Normal 9 5 2 4 2 2 4 2" xfId="2799" xr:uid="{976D6365-AF49-4C83-98AF-E272071ADF69}"/>
    <cellStyle name="Normal 9 5 2 4 2 2 5" xfId="1898" xr:uid="{7D98B05D-9B3C-4536-B7A8-17FB8A8AE088}"/>
    <cellStyle name="Normal 9 5 2 4 2 2 6" xfId="3401" xr:uid="{CEFC11A1-A1CE-47B6-86D8-7BA8A71A8CC4}"/>
    <cellStyle name="Normal 9 5 2 4 2 3" xfId="544" xr:uid="{AFA278D7-4FA3-4EF5-AE0D-BC4ACE2FD244}"/>
    <cellStyle name="Normal 9 5 2 4 2 3 2" xfId="1148" xr:uid="{D35BADCC-EF13-4B0D-B20E-CEEEA35AB6D0}"/>
    <cellStyle name="Normal 9 5 2 4 2 3 2 2" xfId="2950" xr:uid="{6D7D64CD-E178-4F6B-ABB9-C3C3E363847C}"/>
    <cellStyle name="Normal 9 5 2 4 2 3 3" xfId="2049" xr:uid="{57108262-CCAC-4EC8-AE8F-C0C6D2A4B817}"/>
    <cellStyle name="Normal 9 5 2 4 2 3 4" xfId="3551" xr:uid="{01C006B5-DF9C-4C91-A9ED-8CBA685448C8}"/>
    <cellStyle name="Normal 9 5 2 4 2 4" xfId="1448" xr:uid="{074028A8-05E1-4B6F-8DC3-A4A39CE9DB00}"/>
    <cellStyle name="Normal 9 5 2 4 2 4 2" xfId="2349" xr:uid="{0F5D1510-94AB-411A-86FF-37961A7D8267}"/>
    <cellStyle name="Normal 9 5 2 4 2 5" xfId="844" xr:uid="{F8A4E120-904B-4BC4-ABFD-47873B908512}"/>
    <cellStyle name="Normal 9 5 2 4 2 5 2" xfId="2649" xr:uid="{D75A0B0D-7AA4-4114-A72B-53D1F1393BD8}"/>
    <cellStyle name="Normal 9 5 2 4 2 6" xfId="1748" xr:uid="{6E0D4BAE-474C-42D2-8190-0DBF9498F3BE}"/>
    <cellStyle name="Normal 9 5 2 4 2 7" xfId="3251" xr:uid="{B5272781-2B0C-42A6-A1D3-4DF1C7FB93AD}"/>
    <cellStyle name="Normal 9 5 2 4 3" xfId="322" xr:uid="{04B732BC-6FB3-44EE-9717-582D6DDD3B87}"/>
    <cellStyle name="Normal 9 5 2 4 3 2" xfId="622" xr:uid="{2CAC51BA-F315-41F0-8299-21F0314CEC6D}"/>
    <cellStyle name="Normal 9 5 2 4 3 2 2" xfId="1226" xr:uid="{29DD465F-628E-4A95-BF84-B67217CC89AA}"/>
    <cellStyle name="Normal 9 5 2 4 3 2 2 2" xfId="3028" xr:uid="{A10191B8-E5BC-4EFA-90FD-77EBB2A6955F}"/>
    <cellStyle name="Normal 9 5 2 4 3 2 3" xfId="2127" xr:uid="{CDA96C8B-BEF7-4430-B8A3-2C299C77D66C}"/>
    <cellStyle name="Normal 9 5 2 4 3 2 4" xfId="3629" xr:uid="{C317C998-7E9B-4036-A362-D49E0ECA5C44}"/>
    <cellStyle name="Normal 9 5 2 4 3 3" xfId="1526" xr:uid="{F550A111-9D20-4BAA-9CB3-9419D3A0D164}"/>
    <cellStyle name="Normal 9 5 2 4 3 3 2" xfId="2427" xr:uid="{3255BB15-5B43-4151-A81C-23783BFD07FF}"/>
    <cellStyle name="Normal 9 5 2 4 3 4" xfId="922" xr:uid="{FB9590D9-DE79-4485-A685-310EEC815541}"/>
    <cellStyle name="Normal 9 5 2 4 3 4 2" xfId="2727" xr:uid="{773DB0D0-2B04-46A1-B873-D3D867E17A96}"/>
    <cellStyle name="Normal 9 5 2 4 3 5" xfId="1826" xr:uid="{FDAA2E60-36C8-4D2E-8223-FC04B41A88A7}"/>
    <cellStyle name="Normal 9 5 2 4 3 6" xfId="3329" xr:uid="{F649278B-92E8-4582-A01A-C57FCC698799}"/>
    <cellStyle name="Normal 9 5 2 4 4" xfId="472" xr:uid="{5AE9DDB9-1E17-4863-9B52-F4FCD21E01DF}"/>
    <cellStyle name="Normal 9 5 2 4 4 2" xfId="1076" xr:uid="{73211A11-1DE3-4E3B-B54D-2203682548B7}"/>
    <cellStyle name="Normal 9 5 2 4 4 2 2" xfId="2878" xr:uid="{DD32DA90-8EEC-4157-8E38-83B6A981A691}"/>
    <cellStyle name="Normal 9 5 2 4 4 3" xfId="1977" xr:uid="{DFE22A8F-0AE5-4BA3-831E-25C1E4F9094E}"/>
    <cellStyle name="Normal 9 5 2 4 4 4" xfId="3479" xr:uid="{10229BA0-61AF-4828-AC3B-EDED042C240C}"/>
    <cellStyle name="Normal 9 5 2 4 5" xfId="1376" xr:uid="{191F4784-C6B7-4386-9842-F9B92A3BE685}"/>
    <cellStyle name="Normal 9 5 2 4 5 2" xfId="2277" xr:uid="{BB1A5DA5-B5E6-4D69-B328-08C8E293AC8B}"/>
    <cellStyle name="Normal 9 5 2 4 6" xfId="772" xr:uid="{ED3D3F4A-0F4E-4888-85B0-008ADDC6F70C}"/>
    <cellStyle name="Normal 9 5 2 4 6 2" xfId="2577" xr:uid="{04528F85-A710-4F94-8324-54BFD5DA2CE0}"/>
    <cellStyle name="Normal 9 5 2 4 7" xfId="1676" xr:uid="{9272709B-D60C-433A-B245-AEF82151B076}"/>
    <cellStyle name="Normal 9 5 2 4 8" xfId="3179" xr:uid="{3CB26604-C480-47A7-92A1-53EB0A9FB08B}"/>
    <cellStyle name="Normal 9 5 2 5" xfId="218" xr:uid="{DC9D1314-62F5-4517-B6E5-C266FBD4E1AB}"/>
    <cellStyle name="Normal 9 5 2 5 2" xfId="370" xr:uid="{01D0E02E-86C8-4856-A4D0-10258B7A15B4}"/>
    <cellStyle name="Normal 9 5 2 5 2 2" xfId="670" xr:uid="{22A4F2A9-CF6B-4A69-B2F2-E4BBADBCE243}"/>
    <cellStyle name="Normal 9 5 2 5 2 2 2" xfId="1274" xr:uid="{27BD64C5-C552-4BB2-9328-07DF5F74012A}"/>
    <cellStyle name="Normal 9 5 2 5 2 2 2 2" xfId="3076" xr:uid="{F6A5E3F0-A0E9-4E3D-9CFB-FB092550B16C}"/>
    <cellStyle name="Normal 9 5 2 5 2 2 3" xfId="2175" xr:uid="{1646D303-FF0D-49D9-836A-D07AB22F69D1}"/>
    <cellStyle name="Normal 9 5 2 5 2 2 4" xfId="3677" xr:uid="{61AB91DC-6795-4DCC-B3C8-447D342CC35B}"/>
    <cellStyle name="Normal 9 5 2 5 2 3" xfId="1574" xr:uid="{F32C5FC0-8090-4B58-9294-AC0896770DFE}"/>
    <cellStyle name="Normal 9 5 2 5 2 3 2" xfId="2475" xr:uid="{E5C4223B-F15F-4ACA-B921-8751335A6BAD}"/>
    <cellStyle name="Normal 9 5 2 5 2 4" xfId="970" xr:uid="{15F08805-B70C-4375-B92D-7BBB39BAE206}"/>
    <cellStyle name="Normal 9 5 2 5 2 4 2" xfId="2775" xr:uid="{35B1525D-D010-404C-A026-245FEA96FD12}"/>
    <cellStyle name="Normal 9 5 2 5 2 5" xfId="1874" xr:uid="{2BC8F92B-B773-4C1F-868A-C2F6E7CF5343}"/>
    <cellStyle name="Normal 9 5 2 5 2 6" xfId="3377" xr:uid="{1B82D223-AB6D-4065-A276-652C544C2425}"/>
    <cellStyle name="Normal 9 5 2 5 3" xfId="520" xr:uid="{887AA53B-6DCD-470C-9BD3-91839D2459DD}"/>
    <cellStyle name="Normal 9 5 2 5 3 2" xfId="1124" xr:uid="{7BA67B83-2096-4276-8F65-E443F7F50101}"/>
    <cellStyle name="Normal 9 5 2 5 3 2 2" xfId="2926" xr:uid="{6EA0016C-970B-4D8C-91FC-C767B2FC3332}"/>
    <cellStyle name="Normal 9 5 2 5 3 3" xfId="2025" xr:uid="{A4D946A3-179B-48AB-93B3-8E27DDDB92F4}"/>
    <cellStyle name="Normal 9 5 2 5 3 4" xfId="3527" xr:uid="{48D943DD-2AFF-4E61-8E21-7B15EFA55459}"/>
    <cellStyle name="Normal 9 5 2 5 4" xfId="1424" xr:uid="{B9AF064D-3683-4032-AA1F-89E10C475294}"/>
    <cellStyle name="Normal 9 5 2 5 4 2" xfId="2325" xr:uid="{AAD2C027-2117-4FE8-AD19-D2450A46AE36}"/>
    <cellStyle name="Normal 9 5 2 5 5" xfId="820" xr:uid="{36D97665-8D9E-4297-927A-8CD2109AC611}"/>
    <cellStyle name="Normal 9 5 2 5 5 2" xfId="2625" xr:uid="{0A936B2A-3474-40C6-A64D-E6F7BF18AAF8}"/>
    <cellStyle name="Normal 9 5 2 5 6" xfId="1724" xr:uid="{4B453BFD-E70A-497B-B7A8-1E9C9BC22E1B}"/>
    <cellStyle name="Normal 9 5 2 5 7" xfId="3227" xr:uid="{A40AEF3C-FD33-4F8E-B7BC-2F83DAF64F69}"/>
    <cellStyle name="Normal 9 5 2 6" xfId="298" xr:uid="{2EDFE073-FF26-4B80-B9C0-2C47DF3EBDCD}"/>
    <cellStyle name="Normal 9 5 2 6 2" xfId="598" xr:uid="{68506EB1-A5AD-488E-95BF-AE782CB8E818}"/>
    <cellStyle name="Normal 9 5 2 6 2 2" xfId="1202" xr:uid="{72F1125A-345C-44C0-8B92-429C64F7069D}"/>
    <cellStyle name="Normal 9 5 2 6 2 2 2" xfId="3004" xr:uid="{AB346FFD-290F-4704-98B4-26332D862BF9}"/>
    <cellStyle name="Normal 9 5 2 6 2 3" xfId="2103" xr:uid="{5B1BF844-BF44-4F50-9B84-DF07DE60F2DB}"/>
    <cellStyle name="Normal 9 5 2 6 2 4" xfId="3605" xr:uid="{89DBB116-C43E-4DF9-BAC7-4E9EA6FD6771}"/>
    <cellStyle name="Normal 9 5 2 6 3" xfId="1502" xr:uid="{3E7CCFE4-3C86-4287-AC6D-E0E545CFF5D3}"/>
    <cellStyle name="Normal 9 5 2 6 3 2" xfId="2403" xr:uid="{5CE66D90-C651-4251-8426-1639EA55E255}"/>
    <cellStyle name="Normal 9 5 2 6 4" xfId="898" xr:uid="{C3F731BB-7B1F-46BE-8713-1742D4B14DA3}"/>
    <cellStyle name="Normal 9 5 2 6 4 2" xfId="2703" xr:uid="{C8FB475B-2FAB-4F26-BBA0-7EA498E10DD1}"/>
    <cellStyle name="Normal 9 5 2 6 5" xfId="1802" xr:uid="{6A32B952-F4B2-48BA-BB0C-D14D45C048D6}"/>
    <cellStyle name="Normal 9 5 2 6 6" xfId="3305" xr:uid="{02ADB97B-A997-4470-8CE9-3DA8E6E5A484}"/>
    <cellStyle name="Normal 9 5 2 7" xfId="448" xr:uid="{D868EBA1-C121-417B-956A-137A66C0C058}"/>
    <cellStyle name="Normal 9 5 2 7 2" xfId="1052" xr:uid="{E63043D7-C8E0-4E5D-8493-869CCC6056B8}"/>
    <cellStyle name="Normal 9 5 2 7 2 2" xfId="2854" xr:uid="{18747EC4-0C86-44E2-B11F-DFD6DC99C4B0}"/>
    <cellStyle name="Normal 9 5 2 7 3" xfId="1953" xr:uid="{BA9583B3-BBAE-4328-82EE-AA59F03267F0}"/>
    <cellStyle name="Normal 9 5 2 7 4" xfId="3455" xr:uid="{155E981F-11CF-45C3-AC8F-6CDAD0E18C92}"/>
    <cellStyle name="Normal 9 5 2 8" xfId="1352" xr:uid="{19CDE9FF-9A6B-4BFB-ACF1-0CD041248B1E}"/>
    <cellStyle name="Normal 9 5 2 8 2" xfId="2253" xr:uid="{4F9B46F0-A2AA-4E09-93CC-E7EE81C7701A}"/>
    <cellStyle name="Normal 9 5 2 9" xfId="748" xr:uid="{318E55D9-28BB-4801-9EC3-AF5357DB929F}"/>
    <cellStyle name="Normal 9 5 2 9 2" xfId="2553" xr:uid="{930D38DE-E813-46AF-9984-3A0AEF7DA1F2}"/>
    <cellStyle name="Normal 9 5 3" xfId="150" xr:uid="{422E0188-D791-483E-8D24-A14CA796228D}"/>
    <cellStyle name="Normal 9 5 3 10" xfId="3161" xr:uid="{C458A1E0-F36A-4E3B-AFEB-6EACC1EB5BA5}"/>
    <cellStyle name="Normal 9 5 3 2" xfId="199" xr:uid="{C1B1DF84-2C65-4E0A-92DD-06F6A432E607}"/>
    <cellStyle name="Normal 9 5 3 2 2" xfId="272" xr:uid="{D14BAF98-22BC-451E-930B-E3F1B6F68A9E}"/>
    <cellStyle name="Normal 9 5 3 2 2 2" xfId="424" xr:uid="{06F1FB02-412E-473C-9A08-830E3A34BB16}"/>
    <cellStyle name="Normal 9 5 3 2 2 2 2" xfId="724" xr:uid="{C2610E39-7ABB-474B-AE84-6D54AF1E5883}"/>
    <cellStyle name="Normal 9 5 3 2 2 2 2 2" xfId="1328" xr:uid="{3CE48FA4-BD94-4B63-AD34-407BD5907CF3}"/>
    <cellStyle name="Normal 9 5 3 2 2 2 2 2 2" xfId="3130" xr:uid="{78CCFA3A-9FE9-4578-824C-C50C84D1207A}"/>
    <cellStyle name="Normal 9 5 3 2 2 2 2 3" xfId="2229" xr:uid="{0BDE7B17-0BB1-4D53-8BDB-133889930024}"/>
    <cellStyle name="Normal 9 5 3 2 2 2 2 4" xfId="3731" xr:uid="{D5217099-E177-4D09-812F-210ADFD06F73}"/>
    <cellStyle name="Normal 9 5 3 2 2 2 3" xfId="1628" xr:uid="{34A5E762-CB6E-4382-8085-247E201A7840}"/>
    <cellStyle name="Normal 9 5 3 2 2 2 3 2" xfId="2529" xr:uid="{0DF3D5BF-B420-499E-88EC-2AB59B16F087}"/>
    <cellStyle name="Normal 9 5 3 2 2 2 4" xfId="1024" xr:uid="{A3DC2F71-CB9A-4738-942D-55A1BB372868}"/>
    <cellStyle name="Normal 9 5 3 2 2 2 4 2" xfId="2829" xr:uid="{24FD60C4-16FA-4A98-922C-DCE8AF6BE6E7}"/>
    <cellStyle name="Normal 9 5 3 2 2 2 5" xfId="1928" xr:uid="{D08BAE72-54BD-43B2-A213-2721A0A692FF}"/>
    <cellStyle name="Normal 9 5 3 2 2 2 6" xfId="3431" xr:uid="{E4D35DDD-5087-4B12-BAAB-E9FDB00C6C4A}"/>
    <cellStyle name="Normal 9 5 3 2 2 3" xfId="574" xr:uid="{2FD052B6-D883-4C28-A8F1-1068E593A3B7}"/>
    <cellStyle name="Normal 9 5 3 2 2 3 2" xfId="1178" xr:uid="{56295A53-BC30-415B-A54D-7EF749D61DCD}"/>
    <cellStyle name="Normal 9 5 3 2 2 3 2 2" xfId="2980" xr:uid="{D8B6CC41-1948-421D-BD7D-DD0148049ECA}"/>
    <cellStyle name="Normal 9 5 3 2 2 3 3" xfId="2079" xr:uid="{CD9F8BCE-B4F5-414C-8A99-E4DF354456B4}"/>
    <cellStyle name="Normal 9 5 3 2 2 3 4" xfId="3581" xr:uid="{93CD66C0-E847-4945-91C9-E345C12B246E}"/>
    <cellStyle name="Normal 9 5 3 2 2 4" xfId="1478" xr:uid="{D20C9194-5575-4CF7-97E9-D406835ADD87}"/>
    <cellStyle name="Normal 9 5 3 2 2 4 2" xfId="2379" xr:uid="{07341980-01E1-486F-B4D5-22CE95956FF3}"/>
    <cellStyle name="Normal 9 5 3 2 2 5" xfId="874" xr:uid="{1FA8A986-E5E7-44F0-B129-01F89B81FAA9}"/>
    <cellStyle name="Normal 9 5 3 2 2 5 2" xfId="2679" xr:uid="{C03E2944-B5E6-4624-B310-D2A24CB8FC72}"/>
    <cellStyle name="Normal 9 5 3 2 2 6" xfId="1778" xr:uid="{53960531-EA2E-4699-B58C-66523B58E94D}"/>
    <cellStyle name="Normal 9 5 3 2 2 7" xfId="3281" xr:uid="{FC168BCD-E202-4007-849D-AE19500FAB3E}"/>
    <cellStyle name="Normal 9 5 3 2 3" xfId="352" xr:uid="{77229399-65AB-484F-AD99-E1928ECE01D2}"/>
    <cellStyle name="Normal 9 5 3 2 3 2" xfId="652" xr:uid="{40580DAC-B29B-4476-9F92-1B3BE1C12FB3}"/>
    <cellStyle name="Normal 9 5 3 2 3 2 2" xfId="1256" xr:uid="{CCDE1030-9027-4469-933C-B882ED6EA667}"/>
    <cellStyle name="Normal 9 5 3 2 3 2 2 2" xfId="3058" xr:uid="{8FBCD3E6-ECEB-4B31-B0C5-E70A5CBEDBF9}"/>
    <cellStyle name="Normal 9 5 3 2 3 2 3" xfId="2157" xr:uid="{4A66CA5B-3D50-486B-9BF1-1B60E6305B19}"/>
    <cellStyle name="Normal 9 5 3 2 3 2 4" xfId="3659" xr:uid="{1C049394-74FE-449E-96E9-112F3205E9B7}"/>
    <cellStyle name="Normal 9 5 3 2 3 3" xfId="1556" xr:uid="{FD64EB56-862C-4254-9D3F-EFF349C55511}"/>
    <cellStyle name="Normal 9 5 3 2 3 3 2" xfId="2457" xr:uid="{AF49045A-B29F-4D9B-A142-5FB2913AAB87}"/>
    <cellStyle name="Normal 9 5 3 2 3 4" xfId="952" xr:uid="{3921F795-3CCB-4B14-B648-BECC37854895}"/>
    <cellStyle name="Normal 9 5 3 2 3 4 2" xfId="2757" xr:uid="{DBBE0D75-E4A3-4793-B4B8-D6BB73D6375E}"/>
    <cellStyle name="Normal 9 5 3 2 3 5" xfId="1856" xr:uid="{6B058BB9-6D5B-4C80-A108-45B10E83008A}"/>
    <cellStyle name="Normal 9 5 3 2 3 6" xfId="3359" xr:uid="{BBAD7A93-0275-4D30-BBA6-A6CAA35F1AE5}"/>
    <cellStyle name="Normal 9 5 3 2 4" xfId="502" xr:uid="{0FDFCE25-2B8C-44A5-944E-59F3698D3A1C}"/>
    <cellStyle name="Normal 9 5 3 2 4 2" xfId="1106" xr:uid="{1FF6580F-58C6-4286-93DB-9C3D1FD1D928}"/>
    <cellStyle name="Normal 9 5 3 2 4 2 2" xfId="2908" xr:uid="{40D2FC32-6B81-4842-83E9-66A8EB866281}"/>
    <cellStyle name="Normal 9 5 3 2 4 3" xfId="2007" xr:uid="{9FA4302D-A55A-4CE1-A12F-D03052336E51}"/>
    <cellStyle name="Normal 9 5 3 2 4 4" xfId="3509" xr:uid="{F431477B-87D4-4A32-AAA3-C412FBFE485F}"/>
    <cellStyle name="Normal 9 5 3 2 5" xfId="1406" xr:uid="{AD0EF4D3-D934-4A28-A103-8183B9AB3577}"/>
    <cellStyle name="Normal 9 5 3 2 5 2" xfId="2307" xr:uid="{F310D22B-BE3C-4005-AB85-F2502B6B6B8D}"/>
    <cellStyle name="Normal 9 5 3 2 6" xfId="802" xr:uid="{C13806CA-12AC-4542-BF59-5E6890DB65A6}"/>
    <cellStyle name="Normal 9 5 3 2 6 2" xfId="2607" xr:uid="{930D6279-7818-440F-943F-C0DECE2C103C}"/>
    <cellStyle name="Normal 9 5 3 2 7" xfId="1706" xr:uid="{92848A3E-DEDB-4593-A71F-71AD2E371DEB}"/>
    <cellStyle name="Normal 9 5 3 2 8" xfId="3209" xr:uid="{D55F1C16-0573-4C3F-B3AA-C260788AF1E7}"/>
    <cellStyle name="Normal 9 5 3 3" xfId="175" xr:uid="{FC22D9FA-70E4-4C38-9792-AAB4F08B2C38}"/>
    <cellStyle name="Normal 9 5 3 3 2" xfId="248" xr:uid="{B3187585-2795-4139-9DED-599CD3089DF4}"/>
    <cellStyle name="Normal 9 5 3 3 2 2" xfId="400" xr:uid="{3760F07A-AE43-4962-8831-0CA8668D1926}"/>
    <cellStyle name="Normal 9 5 3 3 2 2 2" xfId="700" xr:uid="{3237FF25-E234-43E8-93A0-F9B569096C4E}"/>
    <cellStyle name="Normal 9 5 3 3 2 2 2 2" xfId="1304" xr:uid="{7DE96201-7B33-4C51-BBF9-4301C91D6420}"/>
    <cellStyle name="Normal 9 5 3 3 2 2 2 2 2" xfId="3106" xr:uid="{70693EA4-1D66-4E5D-827C-44FAF75557CB}"/>
    <cellStyle name="Normal 9 5 3 3 2 2 2 3" xfId="2205" xr:uid="{DC885EED-9FA5-4027-8321-546F15990286}"/>
    <cellStyle name="Normal 9 5 3 3 2 2 2 4" xfId="3707" xr:uid="{1E720E61-2548-436A-BA06-7E447B1766A2}"/>
    <cellStyle name="Normal 9 5 3 3 2 2 3" xfId="1604" xr:uid="{69BFD725-21E7-482F-A0EC-8AEDA1AE6D1C}"/>
    <cellStyle name="Normal 9 5 3 3 2 2 3 2" xfId="2505" xr:uid="{A3EF7602-85E3-4C28-9E8F-3F66B1089A1D}"/>
    <cellStyle name="Normal 9 5 3 3 2 2 4" xfId="1000" xr:uid="{4FEDC0CD-B6C0-4DC3-BF32-A4CEC8748E11}"/>
    <cellStyle name="Normal 9 5 3 3 2 2 4 2" xfId="2805" xr:uid="{D2B08064-3959-49FC-80E8-CCC1D409FA3B}"/>
    <cellStyle name="Normal 9 5 3 3 2 2 5" xfId="1904" xr:uid="{BB4ACA13-10C4-483C-9633-FC2355B7960D}"/>
    <cellStyle name="Normal 9 5 3 3 2 2 6" xfId="3407" xr:uid="{2CD6676A-9481-4D11-A6E4-1046538C93DD}"/>
    <cellStyle name="Normal 9 5 3 3 2 3" xfId="550" xr:uid="{DE6FBA69-EFC1-4A4E-BBD1-00CBA5AA9F02}"/>
    <cellStyle name="Normal 9 5 3 3 2 3 2" xfId="1154" xr:uid="{A76484FB-BFC0-4274-94CD-7CE546CF7A1B}"/>
    <cellStyle name="Normal 9 5 3 3 2 3 2 2" xfId="2956" xr:uid="{33AD5345-A7AF-4827-B04D-2FE1E294691E}"/>
    <cellStyle name="Normal 9 5 3 3 2 3 3" xfId="2055" xr:uid="{A5CB3E54-8E6F-46A5-A782-87E0F16ED0B0}"/>
    <cellStyle name="Normal 9 5 3 3 2 3 4" xfId="3557" xr:uid="{AAD3F29F-FA31-4DDC-92B8-DA2D114D4766}"/>
    <cellStyle name="Normal 9 5 3 3 2 4" xfId="1454" xr:uid="{D77B7E91-C054-4D48-B163-16A8A59836F0}"/>
    <cellStyle name="Normal 9 5 3 3 2 4 2" xfId="2355" xr:uid="{3B75C406-4221-4070-B374-95BBF1542FC5}"/>
    <cellStyle name="Normal 9 5 3 3 2 5" xfId="850" xr:uid="{33F7F513-B533-412A-8EE1-E9D25F702714}"/>
    <cellStyle name="Normal 9 5 3 3 2 5 2" xfId="2655" xr:uid="{575FEA09-8D1F-465B-A768-93108C8C5734}"/>
    <cellStyle name="Normal 9 5 3 3 2 6" xfId="1754" xr:uid="{38BFD793-CEE4-4B17-960F-78499F03A438}"/>
    <cellStyle name="Normal 9 5 3 3 2 7" xfId="3257" xr:uid="{86732974-404E-45C9-A61B-235652DC5B0A}"/>
    <cellStyle name="Normal 9 5 3 3 3" xfId="328" xr:uid="{85E3D878-99DD-46EC-B77F-4E5642D91918}"/>
    <cellStyle name="Normal 9 5 3 3 3 2" xfId="628" xr:uid="{B7A56D8F-36B0-4A0C-84AE-9C26EEB8A385}"/>
    <cellStyle name="Normal 9 5 3 3 3 2 2" xfId="1232" xr:uid="{EE124AA7-A45B-426F-BE68-6464F57DE79F}"/>
    <cellStyle name="Normal 9 5 3 3 3 2 2 2" xfId="3034" xr:uid="{845A78DD-4998-424D-9264-D1B7DC835438}"/>
    <cellStyle name="Normal 9 5 3 3 3 2 3" xfId="2133" xr:uid="{572BE7B2-16A9-4207-A3A8-468DF952D945}"/>
    <cellStyle name="Normal 9 5 3 3 3 2 4" xfId="3635" xr:uid="{3C01D0DE-2045-43B7-9917-7AF68C4227CF}"/>
    <cellStyle name="Normal 9 5 3 3 3 3" xfId="1532" xr:uid="{57542CE4-4426-472D-95D6-988DAF2DA3F9}"/>
    <cellStyle name="Normal 9 5 3 3 3 3 2" xfId="2433" xr:uid="{E467F563-C56C-45B4-99EC-980061E6BEEB}"/>
    <cellStyle name="Normal 9 5 3 3 3 4" xfId="928" xr:uid="{027A6B8A-DA21-4367-B5A5-91C68D454F16}"/>
    <cellStyle name="Normal 9 5 3 3 3 4 2" xfId="2733" xr:uid="{CBDE11B1-0F09-46C8-9DDF-44D974904FBE}"/>
    <cellStyle name="Normal 9 5 3 3 3 5" xfId="1832" xr:uid="{AD0F1B88-F1A5-4F89-A590-FB10C65A821C}"/>
    <cellStyle name="Normal 9 5 3 3 3 6" xfId="3335" xr:uid="{BA108868-7A76-40AC-96C3-D30357E69534}"/>
    <cellStyle name="Normal 9 5 3 3 4" xfId="478" xr:uid="{511ED4AF-FBC0-4547-822B-DEB845DAF5A0}"/>
    <cellStyle name="Normal 9 5 3 3 4 2" xfId="1082" xr:uid="{0B8194DF-590B-49AA-A1A2-B0DCADA0E24E}"/>
    <cellStyle name="Normal 9 5 3 3 4 2 2" xfId="2884" xr:uid="{0B987ED7-90B2-4BC6-817E-01DF68BDD92D}"/>
    <cellStyle name="Normal 9 5 3 3 4 3" xfId="1983" xr:uid="{F1540C8A-08BE-46AE-BE62-2AFE9D2BD3A2}"/>
    <cellStyle name="Normal 9 5 3 3 4 4" xfId="3485" xr:uid="{F80D5C77-38C7-4DAC-9892-21F4607C6EDF}"/>
    <cellStyle name="Normal 9 5 3 3 5" xfId="1382" xr:uid="{8F836431-929D-4324-A7F9-34CEB0BB8AF3}"/>
    <cellStyle name="Normal 9 5 3 3 5 2" xfId="2283" xr:uid="{E5F3D7D1-DD60-48D8-8392-5E2EC8A532B7}"/>
    <cellStyle name="Normal 9 5 3 3 6" xfId="778" xr:uid="{A8AD633A-5A34-4A1A-B719-86D14E1980F0}"/>
    <cellStyle name="Normal 9 5 3 3 6 2" xfId="2583" xr:uid="{0A0B7F97-95D9-4A53-92C5-8F6CA696E259}"/>
    <cellStyle name="Normal 9 5 3 3 7" xfId="1682" xr:uid="{99AFDD9F-0FDD-4FC5-BCB1-214CD40D9489}"/>
    <cellStyle name="Normal 9 5 3 3 8" xfId="3185" xr:uid="{8C612074-B75C-4DE0-8FFC-D54B6C65BFF7}"/>
    <cellStyle name="Normal 9 5 3 4" xfId="224" xr:uid="{16B6884B-8741-42EB-9A35-98A8B89163C9}"/>
    <cellStyle name="Normal 9 5 3 4 2" xfId="376" xr:uid="{27802264-4101-4602-AF68-65D088CAB228}"/>
    <cellStyle name="Normal 9 5 3 4 2 2" xfId="676" xr:uid="{6C34599C-01EA-49D8-8AC7-FE585072D935}"/>
    <cellStyle name="Normal 9 5 3 4 2 2 2" xfId="1280" xr:uid="{69086E77-018F-4B83-AA9E-61901FE8C003}"/>
    <cellStyle name="Normal 9 5 3 4 2 2 2 2" xfId="3082" xr:uid="{63C49E42-9B25-4CFC-BB7F-81F375C210A3}"/>
    <cellStyle name="Normal 9 5 3 4 2 2 3" xfId="2181" xr:uid="{A604F588-10C7-40C2-A2E8-AFAE3BE1C5B8}"/>
    <cellStyle name="Normal 9 5 3 4 2 2 4" xfId="3683" xr:uid="{F9D4EE14-0A32-4DEF-8160-7C50F98F1645}"/>
    <cellStyle name="Normal 9 5 3 4 2 3" xfId="1580" xr:uid="{5F9852F8-F298-41F3-BF81-8DF12EC44AF8}"/>
    <cellStyle name="Normal 9 5 3 4 2 3 2" xfId="2481" xr:uid="{46535BE7-359D-4D3A-AC42-075DF83EBE88}"/>
    <cellStyle name="Normal 9 5 3 4 2 4" xfId="976" xr:uid="{A013DF69-FA45-4855-928B-EDCA7D96AAB8}"/>
    <cellStyle name="Normal 9 5 3 4 2 4 2" xfId="2781" xr:uid="{8899503D-C0D8-4862-9646-545E9115A7D3}"/>
    <cellStyle name="Normal 9 5 3 4 2 5" xfId="1880" xr:uid="{6DC9BE14-0060-4191-9AE0-9ACB31833335}"/>
    <cellStyle name="Normal 9 5 3 4 2 6" xfId="3383" xr:uid="{4BC08722-D57C-4C69-BD53-10B35539BAD2}"/>
    <cellStyle name="Normal 9 5 3 4 3" xfId="526" xr:uid="{0FECCB3B-3E7B-4A0B-8650-EFF898EFB8C3}"/>
    <cellStyle name="Normal 9 5 3 4 3 2" xfId="1130" xr:uid="{1A7B7188-C1DB-45EF-B205-9D9447749E94}"/>
    <cellStyle name="Normal 9 5 3 4 3 2 2" xfId="2932" xr:uid="{C5931B43-4CA9-4D74-BAD3-AC527271F312}"/>
    <cellStyle name="Normal 9 5 3 4 3 3" xfId="2031" xr:uid="{8DC3B17C-5314-4CFD-8686-CFC43F4EA02B}"/>
    <cellStyle name="Normal 9 5 3 4 3 4" xfId="3533" xr:uid="{E6F61BBC-297D-411D-AE67-558827706921}"/>
    <cellStyle name="Normal 9 5 3 4 4" xfId="1430" xr:uid="{97D303EE-BD9A-428A-8463-22CC9A7BC5BA}"/>
    <cellStyle name="Normal 9 5 3 4 4 2" xfId="2331" xr:uid="{1C5794C2-C0CF-429B-83C1-68F0EE235E5F}"/>
    <cellStyle name="Normal 9 5 3 4 5" xfId="826" xr:uid="{68E13429-350F-4B01-B2C6-A89A345C76FE}"/>
    <cellStyle name="Normal 9 5 3 4 5 2" xfId="2631" xr:uid="{DDF86184-4B2A-4722-B5E7-A76BC7DAD7D8}"/>
    <cellStyle name="Normal 9 5 3 4 6" xfId="1730" xr:uid="{5964E35C-297D-434D-B1A5-E6A5E5B7EB48}"/>
    <cellStyle name="Normal 9 5 3 4 7" xfId="3233" xr:uid="{9231B8B6-BE8F-4720-875C-48F399F95630}"/>
    <cellStyle name="Normal 9 5 3 5" xfId="304" xr:uid="{B11E501F-3D99-4FC3-9FC9-178F302294FF}"/>
    <cellStyle name="Normal 9 5 3 5 2" xfId="604" xr:uid="{9320B7F2-C30B-4B6C-8EB4-84D8E6575788}"/>
    <cellStyle name="Normal 9 5 3 5 2 2" xfId="1208" xr:uid="{66BB5137-EC3F-4B3E-86E6-1064CAAB2160}"/>
    <cellStyle name="Normal 9 5 3 5 2 2 2" xfId="3010" xr:uid="{9EABDA5E-CF4B-426D-9B25-7CDA1CF6199C}"/>
    <cellStyle name="Normal 9 5 3 5 2 3" xfId="2109" xr:uid="{87257AF7-4903-47F6-A4BD-C9D99C25BAFF}"/>
    <cellStyle name="Normal 9 5 3 5 2 4" xfId="3611" xr:uid="{B5104A67-2828-4363-A204-FCBD33F76741}"/>
    <cellStyle name="Normal 9 5 3 5 3" xfId="1508" xr:uid="{668732E7-C437-4C34-B3F8-3DF82706A191}"/>
    <cellStyle name="Normal 9 5 3 5 3 2" xfId="2409" xr:uid="{F7225016-04E1-410B-AB79-D66D8FCC0A68}"/>
    <cellStyle name="Normal 9 5 3 5 4" xfId="904" xr:uid="{C5428830-CFD2-4404-BC8E-42F0E6EA5665}"/>
    <cellStyle name="Normal 9 5 3 5 4 2" xfId="2709" xr:uid="{7588052D-75A6-4721-B9BE-C87611B2140F}"/>
    <cellStyle name="Normal 9 5 3 5 5" xfId="1808" xr:uid="{C1D3B78E-56C7-45BA-9753-99BD89B3512C}"/>
    <cellStyle name="Normal 9 5 3 5 6" xfId="3311" xr:uid="{FE48D431-9C7A-46C5-ADEF-C0E9785F869F}"/>
    <cellStyle name="Normal 9 5 3 6" xfId="454" xr:uid="{B11EC21A-B589-447E-AB6A-4382458167EA}"/>
    <cellStyle name="Normal 9 5 3 6 2" xfId="1058" xr:uid="{DBC3E223-D758-4E90-9B54-8619F4ECEE00}"/>
    <cellStyle name="Normal 9 5 3 6 2 2" xfId="2860" xr:uid="{9B2B95AF-5039-4ED1-8E9C-FBF936470970}"/>
    <cellStyle name="Normal 9 5 3 6 3" xfId="1959" xr:uid="{BB09D17C-9A77-44CE-8616-6156F4F99159}"/>
    <cellStyle name="Normal 9 5 3 6 4" xfId="3461" xr:uid="{EC348948-2F7C-477B-A00D-2417C65EC12A}"/>
    <cellStyle name="Normal 9 5 3 7" xfId="1358" xr:uid="{63FDA11D-EABC-48FE-86FF-887F9E41834E}"/>
    <cellStyle name="Normal 9 5 3 7 2" xfId="2259" xr:uid="{7A2F0108-BF01-48E0-8FB7-A2E53CC393E7}"/>
    <cellStyle name="Normal 9 5 3 8" xfId="754" xr:uid="{1ABD6861-FA48-4437-B0BA-0385866D5E31}"/>
    <cellStyle name="Normal 9 5 3 8 2" xfId="2559" xr:uid="{1BF4CFB3-FF65-48F0-84AD-EF5A1EF3226D}"/>
    <cellStyle name="Normal 9 5 3 9" xfId="1658" xr:uid="{B8AB6C56-E204-4233-846E-A0100D5431DD}"/>
    <cellStyle name="Normal 9 5 4" xfId="187" xr:uid="{D939E278-D093-47B1-ADFE-F9A7BB07CB1C}"/>
    <cellStyle name="Normal 9 5 4 2" xfId="260" xr:uid="{1F640B98-7CA6-40F6-A325-22B4CA7FDBB4}"/>
    <cellStyle name="Normal 9 5 4 2 2" xfId="412" xr:uid="{E01E8975-2DAA-4D1B-8945-20D1C61921A9}"/>
    <cellStyle name="Normal 9 5 4 2 2 2" xfId="712" xr:uid="{22AB8566-D76D-4317-B6BE-9D79C469310B}"/>
    <cellStyle name="Normal 9 5 4 2 2 2 2" xfId="1316" xr:uid="{A7CDC105-77E9-4934-B196-19C18242A350}"/>
    <cellStyle name="Normal 9 5 4 2 2 2 2 2" xfId="3118" xr:uid="{AD797DA6-3245-4773-90F3-FD1435A71B20}"/>
    <cellStyle name="Normal 9 5 4 2 2 2 3" xfId="2217" xr:uid="{D9BD80CE-6060-47B0-B3EB-DC7DEFE89F72}"/>
    <cellStyle name="Normal 9 5 4 2 2 2 4" xfId="3719" xr:uid="{BB49F6F0-FA01-404A-AACA-A0BF7544E0DF}"/>
    <cellStyle name="Normal 9 5 4 2 2 3" xfId="1616" xr:uid="{BF26A258-2BC8-4A15-A6D7-65C4E98ABA2B}"/>
    <cellStyle name="Normal 9 5 4 2 2 3 2" xfId="2517" xr:uid="{B986705C-C36E-4B8D-92DC-7D9784C5B186}"/>
    <cellStyle name="Normal 9 5 4 2 2 4" xfId="1012" xr:uid="{43EFF3BF-9F92-4776-B39A-B56163B27DDE}"/>
    <cellStyle name="Normal 9 5 4 2 2 4 2" xfId="2817" xr:uid="{A7CDCC8C-4D6E-437D-97E6-5F2BD7553EBA}"/>
    <cellStyle name="Normal 9 5 4 2 2 5" xfId="1916" xr:uid="{090F3C33-64E4-4782-9943-D5CD6773224D}"/>
    <cellStyle name="Normal 9 5 4 2 2 6" xfId="3419" xr:uid="{9F20A0ED-BE56-44E4-ACD6-BE4E415377C4}"/>
    <cellStyle name="Normal 9 5 4 2 3" xfId="562" xr:uid="{2DC6CBDD-24AF-42AE-80CB-824B0B81CEBF}"/>
    <cellStyle name="Normal 9 5 4 2 3 2" xfId="1166" xr:uid="{334D9CEE-DC97-458C-B5DA-157CBBFE561F}"/>
    <cellStyle name="Normal 9 5 4 2 3 2 2" xfId="2968" xr:uid="{B506DB0A-8B85-46E7-B7E6-578737E15F30}"/>
    <cellStyle name="Normal 9 5 4 2 3 3" xfId="2067" xr:uid="{56D67E0E-12A0-4718-9934-9269104BB24E}"/>
    <cellStyle name="Normal 9 5 4 2 3 4" xfId="3569" xr:uid="{8CCDFAF7-81E7-4FF8-A138-B91D15AC503C}"/>
    <cellStyle name="Normal 9 5 4 2 4" xfId="1466" xr:uid="{BA974826-F47E-4EC0-B8FC-86942C08B9AE}"/>
    <cellStyle name="Normal 9 5 4 2 4 2" xfId="2367" xr:uid="{1770DC22-9BC8-408F-8B5A-7937DC5C72EB}"/>
    <cellStyle name="Normal 9 5 4 2 5" xfId="862" xr:uid="{389167C1-F503-4CB5-8215-AD6FB18D5009}"/>
    <cellStyle name="Normal 9 5 4 2 5 2" xfId="2667" xr:uid="{F5776A75-8058-4170-82D6-2328F1640BBE}"/>
    <cellStyle name="Normal 9 5 4 2 6" xfId="1766" xr:uid="{8D5A2574-22CB-41F6-BDF6-8FCB3F334025}"/>
    <cellStyle name="Normal 9 5 4 2 7" xfId="3269" xr:uid="{AB31E57D-3BEC-4781-9C1B-EA71EBEA0B2C}"/>
    <cellStyle name="Normal 9 5 4 3" xfId="340" xr:uid="{3A18C616-4C3F-4ADA-8192-6F42A649FE8E}"/>
    <cellStyle name="Normal 9 5 4 3 2" xfId="640" xr:uid="{14D8775D-6896-4F08-82C6-3CEF7345EF8C}"/>
    <cellStyle name="Normal 9 5 4 3 2 2" xfId="1244" xr:uid="{EACAF295-4A16-4373-A91E-88B18A8B597D}"/>
    <cellStyle name="Normal 9 5 4 3 2 2 2" xfId="3046" xr:uid="{A3CB0640-0F79-438D-887A-93C0C5FCD1FC}"/>
    <cellStyle name="Normal 9 5 4 3 2 3" xfId="2145" xr:uid="{1DB36898-4F80-4413-8029-82992B4B34F1}"/>
    <cellStyle name="Normal 9 5 4 3 2 4" xfId="3647" xr:uid="{88B6B976-6D05-4D09-AB2D-7D7BBA7BF8AE}"/>
    <cellStyle name="Normal 9 5 4 3 3" xfId="1544" xr:uid="{21C47003-347D-4E43-B71C-5375DC47A2F1}"/>
    <cellStyle name="Normal 9 5 4 3 3 2" xfId="2445" xr:uid="{5061FD6A-D235-4518-8A38-7186F50EA895}"/>
    <cellStyle name="Normal 9 5 4 3 4" xfId="940" xr:uid="{598379F0-00A8-4C02-A64E-469591ADB8E2}"/>
    <cellStyle name="Normal 9 5 4 3 4 2" xfId="2745" xr:uid="{08C9D396-39E3-4888-8DFF-517DA2392451}"/>
    <cellStyle name="Normal 9 5 4 3 5" xfId="1844" xr:uid="{524D66BC-FC0B-42D2-9EF4-4B2A0907EEA1}"/>
    <cellStyle name="Normal 9 5 4 3 6" xfId="3347" xr:uid="{62362AE6-95CC-4695-9F5C-92BE44852523}"/>
    <cellStyle name="Normal 9 5 4 4" xfId="490" xr:uid="{228233A2-173F-4776-824C-A318E83622F9}"/>
    <cellStyle name="Normal 9 5 4 4 2" xfId="1094" xr:uid="{6DB6ECE7-5877-44D5-926B-43029537303E}"/>
    <cellStyle name="Normal 9 5 4 4 2 2" xfId="2896" xr:uid="{A82D6DCB-7641-4B06-81BA-CAC384E25589}"/>
    <cellStyle name="Normal 9 5 4 4 3" xfId="1995" xr:uid="{EDB33D4F-0A49-4761-A817-C3FB7AEB9CF4}"/>
    <cellStyle name="Normal 9 5 4 4 4" xfId="3497" xr:uid="{5AA73D3C-7264-4140-B67B-A8957A372108}"/>
    <cellStyle name="Normal 9 5 4 5" xfId="1394" xr:uid="{0EA6F6FA-E20F-4333-8C80-BCB7DBA0E3C0}"/>
    <cellStyle name="Normal 9 5 4 5 2" xfId="2295" xr:uid="{E102A086-0B68-4477-AD63-0526F293D434}"/>
    <cellStyle name="Normal 9 5 4 6" xfId="790" xr:uid="{CB409602-5C4E-44D2-B732-0C2D5143A5C1}"/>
    <cellStyle name="Normal 9 5 4 6 2" xfId="2595" xr:uid="{45EEFD6A-64C3-4EED-B443-E57F100B5FF8}"/>
    <cellStyle name="Normal 9 5 4 7" xfId="1694" xr:uid="{03275211-2785-406A-89AC-4E5A7B65D53C}"/>
    <cellStyle name="Normal 9 5 4 8" xfId="3197" xr:uid="{75CFA4B1-995E-4956-A57F-AE33F1C41F99}"/>
    <cellStyle name="Normal 9 5 5" xfId="163" xr:uid="{AA702C1D-E448-4CE9-8100-61A7B0B7024A}"/>
    <cellStyle name="Normal 9 5 5 2" xfId="236" xr:uid="{159C11BD-A9B2-40CC-958F-28702F2937BB}"/>
    <cellStyle name="Normal 9 5 5 2 2" xfId="388" xr:uid="{CD7617BE-270B-4F1C-B12F-E521C253DBDE}"/>
    <cellStyle name="Normal 9 5 5 2 2 2" xfId="688" xr:uid="{A1AB040E-2229-4D3C-89B9-B2BC0CDFF62A}"/>
    <cellStyle name="Normal 9 5 5 2 2 2 2" xfId="1292" xr:uid="{9BD50279-B394-44D5-801A-E9A081776E5D}"/>
    <cellStyle name="Normal 9 5 5 2 2 2 2 2" xfId="3094" xr:uid="{7642B112-B8D7-4D08-B779-2AC9201CDA53}"/>
    <cellStyle name="Normal 9 5 5 2 2 2 3" xfId="2193" xr:uid="{59C7485E-0FFE-4D64-84EA-890BC23B2605}"/>
    <cellStyle name="Normal 9 5 5 2 2 2 4" xfId="3695" xr:uid="{C40DA9CD-AF03-47E1-A1BF-A07304CCA6C1}"/>
    <cellStyle name="Normal 9 5 5 2 2 3" xfId="1592" xr:uid="{CCBF5F62-B6BD-4A2D-9CB2-75EE9F9DCDE9}"/>
    <cellStyle name="Normal 9 5 5 2 2 3 2" xfId="2493" xr:uid="{41B6779B-31FE-4A14-B54C-643AE54021AC}"/>
    <cellStyle name="Normal 9 5 5 2 2 4" xfId="988" xr:uid="{D27B0BAB-9940-43E0-998C-928917A8CF6F}"/>
    <cellStyle name="Normal 9 5 5 2 2 4 2" xfId="2793" xr:uid="{E7943AE5-FD7C-4875-8DA4-ED7B83FDE98C}"/>
    <cellStyle name="Normal 9 5 5 2 2 5" xfId="1892" xr:uid="{740C0B6D-4711-41DF-A52A-86BF87E108C4}"/>
    <cellStyle name="Normal 9 5 5 2 2 6" xfId="3395" xr:uid="{3857A66D-3BF7-480D-BF8C-C8EA17C5AD2A}"/>
    <cellStyle name="Normal 9 5 5 2 3" xfId="538" xr:uid="{00D4C132-BCD4-4AAD-8F2F-2F401DBBBDCE}"/>
    <cellStyle name="Normal 9 5 5 2 3 2" xfId="1142" xr:uid="{C705DB7B-3A64-4BDA-B776-397753EE39E5}"/>
    <cellStyle name="Normal 9 5 5 2 3 2 2" xfId="2944" xr:uid="{E0AB2895-F0E8-4CE7-AD77-0215EACF4142}"/>
    <cellStyle name="Normal 9 5 5 2 3 3" xfId="2043" xr:uid="{CABDCD2C-5E36-459C-B77E-B2DACAAC473B}"/>
    <cellStyle name="Normal 9 5 5 2 3 4" xfId="3545" xr:uid="{AF608F16-C20D-401A-8867-7F2276681F1A}"/>
    <cellStyle name="Normal 9 5 5 2 4" xfId="1442" xr:uid="{E048EE11-6E27-4129-A5BD-C329D63F4360}"/>
    <cellStyle name="Normal 9 5 5 2 4 2" xfId="2343" xr:uid="{743E0B5D-1658-41B6-85C0-C9DD0FC224E7}"/>
    <cellStyle name="Normal 9 5 5 2 5" xfId="838" xr:uid="{DDB7F39C-8634-4AF0-AA0D-0216FEA198A8}"/>
    <cellStyle name="Normal 9 5 5 2 5 2" xfId="2643" xr:uid="{0912E21A-A369-47D7-BB48-FC4F06B9FF86}"/>
    <cellStyle name="Normal 9 5 5 2 6" xfId="1742" xr:uid="{CF0A2231-D3ED-4E64-9737-BAA36ABE2321}"/>
    <cellStyle name="Normal 9 5 5 2 7" xfId="3245" xr:uid="{F079FF1F-CB02-436B-A8D6-6212CEEA8836}"/>
    <cellStyle name="Normal 9 5 5 3" xfId="316" xr:uid="{891CE5D7-F71C-4F94-B49D-8C17289F2AF7}"/>
    <cellStyle name="Normal 9 5 5 3 2" xfId="616" xr:uid="{F389001E-AC19-4F21-8EBD-43CC6034244B}"/>
    <cellStyle name="Normal 9 5 5 3 2 2" xfId="1220" xr:uid="{60804420-A63C-40B1-BC41-31DAEB5FE802}"/>
    <cellStyle name="Normal 9 5 5 3 2 2 2" xfId="3022" xr:uid="{CD0030A3-379E-4E1D-8C92-625DD48DC1BD}"/>
    <cellStyle name="Normal 9 5 5 3 2 3" xfId="2121" xr:uid="{DDA2A8C3-DEF4-43A5-B072-4476D17C0445}"/>
    <cellStyle name="Normal 9 5 5 3 2 4" xfId="3623" xr:uid="{5C5E7475-B2B3-41E9-BCCA-8F0C2B7610FE}"/>
    <cellStyle name="Normal 9 5 5 3 3" xfId="1520" xr:uid="{D8CAD145-EFD9-46B8-AA8C-CF9AF537D23D}"/>
    <cellStyle name="Normal 9 5 5 3 3 2" xfId="2421" xr:uid="{40938F48-7D9A-4848-9B84-9D9FE4334F48}"/>
    <cellStyle name="Normal 9 5 5 3 4" xfId="916" xr:uid="{6CD1B5A1-1274-4267-BE14-F0B9E3C5B10F}"/>
    <cellStyle name="Normal 9 5 5 3 4 2" xfId="2721" xr:uid="{46BF2A29-925A-46BE-A37E-8129A50D77EB}"/>
    <cellStyle name="Normal 9 5 5 3 5" xfId="1820" xr:uid="{8EBB781D-3C50-4B2D-895D-369F74915AFD}"/>
    <cellStyle name="Normal 9 5 5 3 6" xfId="3323" xr:uid="{9E68A2D1-DAA1-4183-95C1-9CDBB43E23C7}"/>
    <cellStyle name="Normal 9 5 5 4" xfId="466" xr:uid="{989C7DB5-672F-49F5-B753-CA19C9A2AD6C}"/>
    <cellStyle name="Normal 9 5 5 4 2" xfId="1070" xr:uid="{E2B8B408-F19D-4E34-9FDF-0794CE3543ED}"/>
    <cellStyle name="Normal 9 5 5 4 2 2" xfId="2872" xr:uid="{BF56A58A-6F31-44FA-A232-054B8D2868DE}"/>
    <cellStyle name="Normal 9 5 5 4 3" xfId="1971" xr:uid="{8776CF69-65CD-432C-AA31-01F9E7F2BD13}"/>
    <cellStyle name="Normal 9 5 5 4 4" xfId="3473" xr:uid="{C0983C5B-3A96-408B-8124-C7C6E21376FE}"/>
    <cellStyle name="Normal 9 5 5 5" xfId="1370" xr:uid="{7A8A725C-F7CB-4A88-B910-839931F6181C}"/>
    <cellStyle name="Normal 9 5 5 5 2" xfId="2271" xr:uid="{BFF4CEA5-3786-4CB1-AD85-3365CBA0A2FA}"/>
    <cellStyle name="Normal 9 5 5 6" xfId="766" xr:uid="{3469CFBF-6AE3-495C-AD05-8F69872AB5DE}"/>
    <cellStyle name="Normal 9 5 5 6 2" xfId="2571" xr:uid="{5F137390-27D9-43DC-9C3C-4ABF5B9BDCB2}"/>
    <cellStyle name="Normal 9 5 5 7" xfId="1670" xr:uid="{074C9333-2A97-4963-99EF-7BA7AA2A19C2}"/>
    <cellStyle name="Normal 9 5 5 8" xfId="3173" xr:uid="{62D60DEE-6E70-4729-9E30-03F591A2EA15}"/>
    <cellStyle name="Normal 9 5 6" xfId="212" xr:uid="{8F5CCF84-DAA9-4839-8E50-B56AD1DF3781}"/>
    <cellStyle name="Normal 9 5 6 2" xfId="364" xr:uid="{4AABBEC9-0E34-478C-B94E-990E520E5EAB}"/>
    <cellStyle name="Normal 9 5 6 2 2" xfId="664" xr:uid="{32D1C7FB-CA48-473D-A6EC-E5645078C775}"/>
    <cellStyle name="Normal 9 5 6 2 2 2" xfId="1268" xr:uid="{A437F668-F7E3-4166-A922-8D359604061E}"/>
    <cellStyle name="Normal 9 5 6 2 2 2 2" xfId="3070" xr:uid="{2510A069-9156-4B54-A24D-C4706424D21F}"/>
    <cellStyle name="Normal 9 5 6 2 2 3" xfId="2169" xr:uid="{9A0BA5B3-1FA4-4E69-AEEE-F7CE94C0FEC9}"/>
    <cellStyle name="Normal 9 5 6 2 2 4" xfId="3671" xr:uid="{B61143C7-B5D8-4E4F-9119-731FE7E9F81A}"/>
    <cellStyle name="Normal 9 5 6 2 3" xfId="1568" xr:uid="{DECE840E-1005-4A91-A4BB-7E0AA36C8D9C}"/>
    <cellStyle name="Normal 9 5 6 2 3 2" xfId="2469" xr:uid="{BD4DE62B-2164-485A-8BAD-746D2895BC1E}"/>
    <cellStyle name="Normal 9 5 6 2 4" xfId="964" xr:uid="{0D1B2B4D-7E02-44F0-B7CE-B8698F782AFD}"/>
    <cellStyle name="Normal 9 5 6 2 4 2" xfId="2769" xr:uid="{587211D2-598C-49C9-A09F-78943CC11D54}"/>
    <cellStyle name="Normal 9 5 6 2 5" xfId="1868" xr:uid="{0434173D-1D81-41AA-BC0C-5B31CC4B77D6}"/>
    <cellStyle name="Normal 9 5 6 2 6" xfId="3371" xr:uid="{4B23ED47-EE9E-4E67-89AF-D75EB7BA85DC}"/>
    <cellStyle name="Normal 9 5 6 3" xfId="514" xr:uid="{E0A6D758-0419-41F4-97BE-AC205DCAD25C}"/>
    <cellStyle name="Normal 9 5 6 3 2" xfId="1118" xr:uid="{209D769F-0F53-4D7B-B710-A1D17A986843}"/>
    <cellStyle name="Normal 9 5 6 3 2 2" xfId="2920" xr:uid="{B4FA0A4F-5170-4DCB-8F6D-C85F261510C8}"/>
    <cellStyle name="Normal 9 5 6 3 3" xfId="2019" xr:uid="{15EEE2C9-A9B3-4A83-8C36-BB2CDB955064}"/>
    <cellStyle name="Normal 9 5 6 3 4" xfId="3521" xr:uid="{015B482D-C432-480E-8035-4EE486941F71}"/>
    <cellStyle name="Normal 9 5 6 4" xfId="1418" xr:uid="{0234BEBE-01D9-4C6C-9D2E-653CE5D2A486}"/>
    <cellStyle name="Normal 9 5 6 4 2" xfId="2319" xr:uid="{1BAF20B5-66A5-477D-AA9F-130B12B19C25}"/>
    <cellStyle name="Normal 9 5 6 5" xfId="814" xr:uid="{8D6D399D-68E9-4B9B-BC57-4F763B2EC77E}"/>
    <cellStyle name="Normal 9 5 6 5 2" xfId="2619" xr:uid="{DAD8F8DA-C977-4AE7-8B59-1A2B6D3594F6}"/>
    <cellStyle name="Normal 9 5 6 6" xfId="1718" xr:uid="{86D7CCD5-DEC7-4C56-BF08-2C6BD38DDB2E}"/>
    <cellStyle name="Normal 9 5 6 7" xfId="3221" xr:uid="{04B5DD8F-80FE-41F2-884C-BEC60A1502B8}"/>
    <cellStyle name="Normal 9 5 7" xfId="291" xr:uid="{2C7F9009-ED4F-433C-B5E4-C98321FA48E7}"/>
    <cellStyle name="Normal 9 5 7 2" xfId="591" xr:uid="{AF64419F-519C-45C0-909B-41127ADCB97C}"/>
    <cellStyle name="Normal 9 5 7 2 2" xfId="1195" xr:uid="{094D0AF1-A32C-4B51-8051-B88E842A24C7}"/>
    <cellStyle name="Normal 9 5 7 2 2 2" xfId="2997" xr:uid="{DADF1DEC-5CD9-488A-9105-538891264DE8}"/>
    <cellStyle name="Normal 9 5 7 2 3" xfId="2096" xr:uid="{9395E70A-A971-4FC5-AFEC-B44811D5FB05}"/>
    <cellStyle name="Normal 9 5 7 2 4" xfId="3598" xr:uid="{344ADAFA-CEAC-4739-81D5-35FBE9512380}"/>
    <cellStyle name="Normal 9 5 7 3" xfId="1495" xr:uid="{D9DF4AC8-7C89-4B2B-977C-4F2FE0B4E461}"/>
    <cellStyle name="Normal 9 5 7 3 2" xfId="2396" xr:uid="{B53AAFDB-451E-47D6-825B-F80F0BB80B2E}"/>
    <cellStyle name="Normal 9 5 7 4" xfId="891" xr:uid="{23C160AE-B361-4178-98DC-3BC880DB32B4}"/>
    <cellStyle name="Normal 9 5 7 4 2" xfId="2696" xr:uid="{5D583957-CB12-4D37-A7C5-B1E8981DACDC}"/>
    <cellStyle name="Normal 9 5 7 5" xfId="1795" xr:uid="{3BAC194C-6C92-4103-A358-BBA25E97F7D8}"/>
    <cellStyle name="Normal 9 5 7 6" xfId="3298" xr:uid="{0A84CFB3-9A06-42E2-BD44-F6B2A88E16C3}"/>
    <cellStyle name="Normal 9 5 8" xfId="441" xr:uid="{F48C9F2C-7573-4FD8-AA5D-8A2EA619B50A}"/>
    <cellStyle name="Normal 9 5 8 2" xfId="1042" xr:uid="{D85AA0A9-8393-46CE-BCEE-B22334D147FF}"/>
    <cellStyle name="Normal 9 5 8 2 2" xfId="2847" xr:uid="{E44CFD48-D598-4750-B7E6-53F5A30F9215}"/>
    <cellStyle name="Normal 9 5 8 3" xfId="1946" xr:uid="{588076E4-875B-44A0-8653-60038F8B6089}"/>
    <cellStyle name="Normal 9 5 8 4" xfId="3448" xr:uid="{C01A626E-A19C-484B-997A-FAF721129C69}"/>
    <cellStyle name="Normal 9 5 9" xfId="1345" xr:uid="{471E371B-263A-49BB-B2FA-98F292F6C181}"/>
    <cellStyle name="Normal 9 5 9 2" xfId="2246" xr:uid="{F0F8C0F5-90F3-44BC-B0CD-CC000CDEE402}"/>
    <cellStyle name="Normal_2009-08-20_BKUS_20.korpuss_Tame_PASUT." xfId="4" xr:uid="{9FCA46FD-B3FA-49FC-8B16-192B7BE16CB6}"/>
    <cellStyle name="Normal_TAME-POLIPLASTS" xfId="7" xr:uid="{3BC8E42F-576C-4F80-BBE7-400881D9C343}"/>
    <cellStyle name="Parastais 2" xfId="88" xr:uid="{CA517994-CFC3-4CC4-AA13-83FD27ADE4A3}"/>
    <cellStyle name="Parastais 3" xfId="89" xr:uid="{F5A0E197-0A6D-4A23-BE83-58DF811E0FD9}"/>
    <cellStyle name="Parastais_1.18 AS" xfId="51" xr:uid="{EC7618C5-70A5-45B5-8D66-4D8536D67878}"/>
    <cellStyle name="Parasts" xfId="0" builtinId="0"/>
    <cellStyle name="Parasts 2" xfId="56" xr:uid="{0D4B28AD-FB8F-4316-B7FF-7E2F9C4F822D}"/>
    <cellStyle name="Parasts 2 2" xfId="117" xr:uid="{10FA3950-C1B1-449B-A814-6E76B7893B56}"/>
    <cellStyle name="Parasts 3" xfId="79" xr:uid="{5C2230AF-C7FF-494A-8F3D-5F28D8D89354}"/>
    <cellStyle name="Parasts 3 2" xfId="139" xr:uid="{5BE86018-9AD6-43E6-AD9C-859CF63F2072}"/>
    <cellStyle name="Parasts 4" xfId="90" xr:uid="{B8F14922-4D35-4237-840D-A0CC073A14B1}"/>
    <cellStyle name="Parasts 4 3" xfId="3741" xr:uid="{5E59BF5E-DF21-46B9-8CCF-7043B75B50D1}"/>
    <cellStyle name="Parasts 5" xfId="140" xr:uid="{D52885A9-BB32-4465-8080-24A9DE9136DF}"/>
    <cellStyle name="Percent 2" xfId="62" xr:uid="{74E867E0-0734-40C7-884B-CA2DB432DBC5}"/>
    <cellStyle name="Percent 2 2" xfId="123" xr:uid="{7070F022-74F8-4C29-8045-AA5D47CBD9D8}"/>
    <cellStyle name="Procenti" xfId="6" builtinId="5"/>
    <cellStyle name="Procenti 2" xfId="152" xr:uid="{DC8FFFB3-8A5A-44D4-ABAA-F6CBDEF293B0}"/>
    <cellStyle name="Stils 1" xfId="39" xr:uid="{96A142E5-3589-4234-AB33-504749095BBF}"/>
    <cellStyle name="Stils 1 2" xfId="104" xr:uid="{A6E991C5-108C-4D0E-8655-63D3C8C6870F}"/>
    <cellStyle name="Style 1" xfId="5" xr:uid="{D576548B-BC23-4A2A-9CD2-93D6BBB5B33C}"/>
    <cellStyle name="Style 1 2" xfId="41" xr:uid="{21A3A7D8-0069-4959-927D-F9FDBCDA79F1}"/>
    <cellStyle name="Style 1 2 2" xfId="106" xr:uid="{160C457C-F0E6-4BD8-A9E9-845E27D2880A}"/>
    <cellStyle name="Style 1 3" xfId="42" xr:uid="{703A1738-3470-4E74-A65B-8E526EFB4E3E}"/>
    <cellStyle name="Style 1 3 2" xfId="65" xr:uid="{945282BC-9203-4055-AB8B-7BC84402E507}"/>
    <cellStyle name="Style 1 3 2 2" xfId="126" xr:uid="{0379B415-2A77-4DC1-8F49-FE5B6B22B7E6}"/>
    <cellStyle name="Style 1 3 3" xfId="107" xr:uid="{FB9B2B63-BE5C-4D46-89A9-C639556B1D01}"/>
    <cellStyle name="Style 1 4" xfId="84" xr:uid="{E973C4EB-AE68-41EA-8CCB-6D55F6B6001A}"/>
    <cellStyle name="Style 1 5" xfId="105" xr:uid="{414BF7DF-1381-4B2B-8229-0F8A98D07B37}"/>
    <cellStyle name="Style 1 6" xfId="40" xr:uid="{FCEBCB90-0EC2-4D2E-B27E-FC065D3FAD8E}"/>
    <cellStyle name="Style 1_Olainfarm" xfId="43" xr:uid="{0057751E-C20A-4E2D-8318-5C5166315654}"/>
    <cellStyle name="Valūta 2" xfId="145" xr:uid="{E7E87DA7-290A-42A1-B07A-F6DF0DBBD639}"/>
    <cellStyle name="Обычный 2" xfId="50" xr:uid="{D7B0FB7F-0766-42B3-BEAA-B8C49E012D12}"/>
    <cellStyle name="Обычный 2 2" xfId="71" xr:uid="{19B58C96-A6A8-41A4-AB5F-91EA9CB08A1B}"/>
    <cellStyle name="Обычный 2 2 2" xfId="132" xr:uid="{BBD99537-70D7-4370-ACA4-23566D50E6E7}"/>
    <cellStyle name="Обычный 2 3" xfId="113" xr:uid="{8D7A4A29-97DD-4580-8D92-059B1A8F3C5B}"/>
    <cellStyle name="Обычный 3" xfId="47" xr:uid="{795CCE81-6027-4BFE-8855-F298F19E74C4}"/>
    <cellStyle name="Обычный 3 2" xfId="110" xr:uid="{9E8DCFDD-4A0E-465E-9877-F3C0DBAFEC22}"/>
    <cellStyle name="Обычный_2009-04-27_PED IESN" xfId="44" xr:uid="{FD7469E3-4718-4276-BDC6-251CE37A880D}"/>
    <cellStyle name="Обычный_Лист1 2 2" xfId="3740" xr:uid="{F0411D95-301A-4FE8-A32F-5135A95248B2}"/>
    <cellStyle name="Стиль 1" xfId="48" xr:uid="{844B768C-C560-4615-83E8-2A14A23BF5EA}"/>
    <cellStyle name="Стиль 1 2" xfId="111" xr:uid="{8D7215C3-918A-4027-A7C5-8962388A4D5D}"/>
  </cellStyles>
  <dxfs count="37">
    <dxf>
      <font>
        <color rgb="FF006100"/>
      </font>
      <fill>
        <patternFill>
          <bgColor rgb="FFC6EFCE"/>
        </patternFill>
      </fill>
    </dxf>
    <dxf>
      <font>
        <color rgb="FFFFCC99"/>
      </font>
    </dxf>
    <dxf>
      <font>
        <color rgb="FF9C0006"/>
      </font>
      <fill>
        <patternFill>
          <bgColor rgb="FFFFC7CE"/>
        </patternFill>
      </fill>
    </dxf>
    <dxf>
      <font>
        <color theme="0"/>
      </font>
    </dxf>
    <dxf>
      <font>
        <color rgb="FF006100"/>
      </font>
      <fill>
        <patternFill>
          <bgColor rgb="FFC6EFCE"/>
        </patternFill>
      </fill>
    </dxf>
    <dxf>
      <font>
        <color rgb="FFFFCC99"/>
      </font>
    </dxf>
    <dxf>
      <font>
        <color theme="0"/>
      </font>
    </dxf>
    <dxf>
      <font>
        <color theme="0"/>
      </font>
    </dxf>
    <dxf>
      <font>
        <color theme="0"/>
      </font>
    </dxf>
    <dxf>
      <font>
        <color rgb="FF006100"/>
      </font>
      <fill>
        <patternFill>
          <bgColor rgb="FFC6EFCE"/>
        </patternFill>
      </fill>
    </dxf>
    <dxf>
      <font>
        <color rgb="FFFFCC99"/>
      </font>
    </dxf>
    <dxf>
      <font>
        <color rgb="FFFFCC99"/>
      </font>
    </dxf>
    <dxf>
      <font>
        <color rgb="FF006100"/>
      </font>
      <fill>
        <patternFill>
          <bgColor rgb="FFC6EFCE"/>
        </patternFill>
      </fill>
    </dxf>
    <dxf>
      <font>
        <color theme="0"/>
      </font>
    </dxf>
    <dxf>
      <font>
        <color rgb="FF006100"/>
      </font>
      <fill>
        <patternFill>
          <bgColor rgb="FFC6EFCE"/>
        </patternFill>
      </fill>
    </dxf>
    <dxf>
      <font>
        <color rgb="FFFFCC99"/>
      </font>
    </dxf>
    <dxf>
      <font>
        <color theme="0"/>
      </font>
    </dxf>
    <dxf>
      <font>
        <color rgb="FF006100"/>
      </font>
      <fill>
        <patternFill>
          <bgColor rgb="FFC6EFCE"/>
        </patternFill>
      </fill>
    </dxf>
    <dxf>
      <font>
        <color rgb="FFFFCC99"/>
      </font>
    </dxf>
    <dxf>
      <font>
        <color theme="0"/>
      </font>
    </dxf>
    <dxf>
      <font>
        <color rgb="FF006100"/>
      </font>
      <fill>
        <patternFill>
          <bgColor rgb="FFC6EFCE"/>
        </patternFill>
      </fill>
    </dxf>
    <dxf>
      <font>
        <color rgb="FFFFCC99"/>
      </font>
    </dxf>
    <dxf>
      <font>
        <color theme="0"/>
      </font>
    </dxf>
    <dxf>
      <font>
        <color rgb="FF006100"/>
      </font>
      <fill>
        <patternFill>
          <bgColor rgb="FFC6EFCE"/>
        </patternFill>
      </fill>
    </dxf>
    <dxf>
      <font>
        <color rgb="FFFFCC99"/>
      </font>
    </dxf>
    <dxf>
      <font>
        <color theme="0"/>
      </font>
    </dxf>
    <dxf>
      <font>
        <color rgb="FF006100"/>
      </font>
      <fill>
        <patternFill>
          <bgColor rgb="FFC6EFCE"/>
        </patternFill>
      </fill>
    </dxf>
    <dxf>
      <font>
        <color rgb="FFFFCC99"/>
      </font>
    </dxf>
    <dxf>
      <font>
        <color rgb="FFFFCC99"/>
      </font>
    </dxf>
    <dxf>
      <font>
        <color rgb="FF006100"/>
      </font>
      <fill>
        <patternFill>
          <bgColor rgb="FFC6EFCE"/>
        </patternFill>
      </fill>
    </dxf>
    <dxf>
      <font>
        <color rgb="FFFFCC99"/>
      </font>
    </dxf>
    <dxf>
      <font>
        <color rgb="FF006100"/>
      </font>
      <fill>
        <patternFill>
          <bgColor rgb="FFC6EFCE"/>
        </patternFill>
      </fill>
    </dxf>
    <dxf>
      <font>
        <color theme="0"/>
      </font>
    </dxf>
    <dxf>
      <font>
        <color rgb="FF006100"/>
      </font>
      <fill>
        <patternFill>
          <bgColor rgb="FFC6EFCE"/>
        </patternFill>
      </fill>
    </dxf>
    <dxf>
      <font>
        <color rgb="FFFFCC99"/>
      </font>
    </dxf>
    <dxf>
      <font>
        <color theme="0"/>
      </font>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15B48-2737-4D19-9E83-A875B3F7E151}">
  <sheetPr>
    <pageSetUpPr fitToPage="1"/>
  </sheetPr>
  <dimension ref="A1:H31"/>
  <sheetViews>
    <sheetView showGridLines="0" topLeftCell="A13" zoomScale="115" zoomScaleNormal="115" workbookViewId="0">
      <selection activeCell="E19" sqref="E19"/>
    </sheetView>
  </sheetViews>
  <sheetFormatPr defaultColWidth="8.54296875" defaultRowHeight="10.5"/>
  <cols>
    <col min="1" max="1" width="5.453125" style="15" customWidth="1"/>
    <col min="2" max="2" width="9.453125" style="15" customWidth="1"/>
    <col min="3" max="3" width="41.54296875" style="15" customWidth="1"/>
    <col min="4" max="4" width="3.54296875" style="15" customWidth="1"/>
    <col min="5" max="5" width="18.1796875" style="15" bestFit="1" customWidth="1"/>
    <col min="6" max="6" width="11.453125" style="40" customWidth="1"/>
    <col min="7" max="7" width="10" style="15" bestFit="1" customWidth="1"/>
    <col min="8" max="8" width="11.54296875" style="15" customWidth="1"/>
    <col min="9" max="16384" width="8.54296875" style="15"/>
  </cols>
  <sheetData>
    <row r="1" spans="1:8" ht="48" customHeight="1">
      <c r="C1" s="130" t="s">
        <v>434</v>
      </c>
      <c r="D1" s="130"/>
      <c r="E1" s="130"/>
    </row>
    <row r="2" spans="1:8">
      <c r="E2" s="80"/>
    </row>
    <row r="3" spans="1:8" ht="14.5" customHeight="1">
      <c r="A3" s="131" t="s">
        <v>58</v>
      </c>
      <c r="B3" s="131"/>
      <c r="C3" s="131"/>
      <c r="D3" s="131"/>
      <c r="E3" s="131"/>
      <c r="F3" s="39"/>
    </row>
    <row r="4" spans="1:8" ht="14.5" customHeight="1">
      <c r="A4" s="131" t="s">
        <v>431</v>
      </c>
      <c r="B4" s="131"/>
      <c r="C4" s="131"/>
      <c r="D4" s="131"/>
      <c r="E4" s="131"/>
      <c r="F4" s="39"/>
    </row>
    <row r="5" spans="1:8" ht="14.5" customHeight="1">
      <c r="A5" s="132" t="s">
        <v>433</v>
      </c>
      <c r="B5" s="132"/>
      <c r="C5" s="132"/>
      <c r="D5" s="132"/>
      <c r="E5" s="132"/>
      <c r="F5" s="39"/>
    </row>
    <row r="6" spans="1:8" ht="14.5" customHeight="1">
      <c r="A6" s="131" t="s">
        <v>0</v>
      </c>
      <c r="B6" s="131"/>
      <c r="C6" s="131"/>
      <c r="D6" s="131"/>
      <c r="E6" s="131"/>
      <c r="F6" s="39"/>
    </row>
    <row r="7" spans="1:8">
      <c r="B7" s="42"/>
      <c r="C7" s="41"/>
      <c r="D7" s="41"/>
    </row>
    <row r="8" spans="1:8">
      <c r="A8" s="139" t="s">
        <v>24</v>
      </c>
      <c r="B8" s="140" t="s">
        <v>11</v>
      </c>
      <c r="C8" s="141" t="s">
        <v>10</v>
      </c>
      <c r="D8" s="141"/>
      <c r="E8" s="141" t="s">
        <v>52</v>
      </c>
      <c r="F8" s="12"/>
    </row>
    <row r="9" spans="1:8">
      <c r="A9" s="139"/>
      <c r="B9" s="140"/>
      <c r="C9" s="141"/>
      <c r="D9" s="141"/>
      <c r="E9" s="139"/>
      <c r="F9" s="12"/>
    </row>
    <row r="10" spans="1:8">
      <c r="A10" s="100"/>
      <c r="B10" s="101"/>
      <c r="C10" s="138" t="s">
        <v>16</v>
      </c>
      <c r="D10" s="138"/>
      <c r="E10" s="102"/>
      <c r="F10" s="12"/>
    </row>
    <row r="11" spans="1:8">
      <c r="A11" s="43">
        <v>1</v>
      </c>
      <c r="B11" s="44" t="s">
        <v>3</v>
      </c>
      <c r="C11" s="137" t="s">
        <v>294</v>
      </c>
      <c r="D11" s="137"/>
      <c r="E11" s="45">
        <f>'1-1_Jumti'!J122</f>
        <v>0</v>
      </c>
      <c r="F11" s="12"/>
      <c r="G11" s="16"/>
      <c r="H11" s="46"/>
    </row>
    <row r="12" spans="1:8">
      <c r="A12" s="43">
        <v>2</v>
      </c>
      <c r="B12" s="44" t="s">
        <v>4</v>
      </c>
      <c r="C12" s="137" t="s">
        <v>295</v>
      </c>
      <c r="D12" s="137"/>
      <c r="E12" s="45">
        <f>'1-2_Fasādes'!J83</f>
        <v>0</v>
      </c>
      <c r="F12" s="12"/>
      <c r="G12" s="16"/>
      <c r="H12" s="46"/>
    </row>
    <row r="13" spans="1:8">
      <c r="A13" s="43">
        <v>3</v>
      </c>
      <c r="B13" s="44" t="s">
        <v>5</v>
      </c>
      <c r="C13" s="137" t="s">
        <v>296</v>
      </c>
      <c r="D13" s="137"/>
      <c r="E13" s="45">
        <f>'1-3_Šuves'!J25</f>
        <v>0</v>
      </c>
      <c r="F13" s="12"/>
      <c r="G13" s="16"/>
      <c r="H13" s="46"/>
    </row>
    <row r="14" spans="1:8">
      <c r="A14" s="43">
        <v>4</v>
      </c>
      <c r="B14" s="44" t="s">
        <v>20</v>
      </c>
      <c r="C14" s="137" t="s">
        <v>297</v>
      </c>
      <c r="D14" s="137"/>
      <c r="E14" s="45">
        <f>'1-4_Dūmvadi un ventilācija'!J46</f>
        <v>0</v>
      </c>
      <c r="F14" s="12"/>
      <c r="G14" s="16"/>
      <c r="H14" s="46"/>
    </row>
    <row r="15" spans="1:8">
      <c r="A15" s="43">
        <v>5</v>
      </c>
      <c r="B15" s="44" t="s">
        <v>27</v>
      </c>
      <c r="C15" s="137" t="s">
        <v>299</v>
      </c>
      <c r="D15" s="137"/>
      <c r="E15" s="45">
        <f>'1-5_Betonēšana'!F89</f>
        <v>0</v>
      </c>
      <c r="F15" s="12"/>
      <c r="G15" s="16"/>
      <c r="H15" s="46"/>
    </row>
    <row r="16" spans="1:8">
      <c r="A16" s="43">
        <v>6</v>
      </c>
      <c r="B16" s="44" t="s">
        <v>28</v>
      </c>
      <c r="C16" s="137" t="s">
        <v>301</v>
      </c>
      <c r="D16" s="137"/>
      <c r="E16" s="45">
        <f>'1-6_Balkoni'!J34</f>
        <v>0</v>
      </c>
      <c r="F16" s="12"/>
      <c r="G16" s="16"/>
      <c r="H16" s="46"/>
    </row>
    <row r="17" spans="1:8">
      <c r="A17" s="43">
        <v>7</v>
      </c>
      <c r="B17" s="44" t="s">
        <v>29</v>
      </c>
      <c r="C17" s="137" t="s">
        <v>355</v>
      </c>
      <c r="D17" s="137"/>
      <c r="E17" s="45">
        <f>'1-7_Pastiprināšanas darbi'!J52</f>
        <v>0</v>
      </c>
      <c r="F17" s="12"/>
      <c r="G17" s="16"/>
      <c r="H17" s="46"/>
    </row>
    <row r="18" spans="1:8">
      <c r="A18" s="43">
        <v>8</v>
      </c>
      <c r="B18" s="44" t="s">
        <v>369</v>
      </c>
      <c r="C18" s="137" t="s">
        <v>371</v>
      </c>
      <c r="D18" s="137"/>
      <c r="E18" s="45">
        <f>'1-8_Logi un durvis'!H35</f>
        <v>0</v>
      </c>
      <c r="F18" s="12"/>
      <c r="G18" s="16"/>
      <c r="H18" s="46"/>
    </row>
    <row r="19" spans="1:8">
      <c r="A19" s="43">
        <v>9</v>
      </c>
      <c r="B19" s="44" t="s">
        <v>370</v>
      </c>
      <c r="C19" s="137" t="s">
        <v>435</v>
      </c>
      <c r="D19" s="137"/>
      <c r="E19" s="45">
        <f>'1-9_Mehānismi'!G26</f>
        <v>0</v>
      </c>
      <c r="F19" s="12"/>
      <c r="G19" s="16"/>
      <c r="H19" s="46"/>
    </row>
    <row r="20" spans="1:8">
      <c r="A20" s="43"/>
      <c r="B20" s="47"/>
      <c r="C20" s="136" t="s">
        <v>1</v>
      </c>
      <c r="D20" s="136"/>
      <c r="E20" s="55">
        <f>SUM(E11:E19)</f>
        <v>0</v>
      </c>
      <c r="F20" s="12"/>
      <c r="G20" s="16"/>
      <c r="H20" s="46"/>
    </row>
    <row r="21" spans="1:8">
      <c r="A21" s="43"/>
      <c r="B21" s="47"/>
      <c r="C21" s="48" t="s">
        <v>316</v>
      </c>
      <c r="D21" s="129"/>
      <c r="E21" s="45">
        <f>ROUND(E20*D21%,2)</f>
        <v>0</v>
      </c>
      <c r="F21" s="12"/>
      <c r="G21" s="16"/>
      <c r="H21" s="46"/>
    </row>
    <row r="22" spans="1:8">
      <c r="A22" s="43"/>
      <c r="B22" s="47"/>
      <c r="C22" s="49" t="s">
        <v>2</v>
      </c>
      <c r="D22" s="128"/>
      <c r="E22" s="45"/>
      <c r="F22" s="12"/>
      <c r="G22" s="16"/>
      <c r="H22" s="46"/>
    </row>
    <row r="23" spans="1:8">
      <c r="A23" s="43"/>
      <c r="B23" s="47"/>
      <c r="C23" s="48" t="s">
        <v>317</v>
      </c>
      <c r="D23" s="129"/>
      <c r="E23" s="45">
        <f>ROUND(E20*D23%,2)</f>
        <v>0</v>
      </c>
      <c r="F23" s="12"/>
      <c r="G23" s="16"/>
      <c r="H23" s="46"/>
    </row>
    <row r="24" spans="1:8">
      <c r="A24" s="43"/>
      <c r="B24" s="47"/>
      <c r="C24" s="136" t="s">
        <v>56</v>
      </c>
      <c r="D24" s="136"/>
      <c r="E24" s="55">
        <f>E20+E21+E23</f>
        <v>0</v>
      </c>
      <c r="F24" s="12"/>
      <c r="G24" s="16"/>
      <c r="H24" s="46"/>
    </row>
    <row r="25" spans="1:8">
      <c r="A25" s="12"/>
      <c r="B25" s="12"/>
      <c r="C25" s="12"/>
      <c r="D25" s="12"/>
      <c r="E25" s="12"/>
      <c r="F25" s="12"/>
      <c r="G25" s="16"/>
      <c r="H25" s="46"/>
    </row>
    <row r="26" spans="1:8">
      <c r="A26" s="12"/>
      <c r="B26" s="12"/>
      <c r="C26" s="12"/>
      <c r="D26" s="12"/>
      <c r="E26" s="12"/>
      <c r="F26" s="12"/>
    </row>
    <row r="27" spans="1:8" ht="24.75" customHeight="1">
      <c r="A27" s="77" t="s">
        <v>57</v>
      </c>
      <c r="B27" s="135" t="s">
        <v>432</v>
      </c>
      <c r="C27" s="135"/>
      <c r="D27" s="135"/>
      <c r="E27" s="135"/>
      <c r="F27" s="12"/>
    </row>
    <row r="28" spans="1:8">
      <c r="A28" s="12"/>
      <c r="B28" s="12"/>
      <c r="C28" s="12"/>
      <c r="D28" s="12"/>
      <c r="E28" s="12"/>
      <c r="F28" s="12"/>
    </row>
    <row r="29" spans="1:8">
      <c r="A29" s="12"/>
      <c r="B29" s="12"/>
      <c r="C29" s="12"/>
      <c r="D29" s="12"/>
      <c r="E29" s="12"/>
      <c r="F29" s="12"/>
    </row>
    <row r="30" spans="1:8" ht="13">
      <c r="B30" s="78" t="s">
        <v>61</v>
      </c>
    </row>
    <row r="31" spans="1:8" ht="13">
      <c r="C31" s="133" t="s">
        <v>60</v>
      </c>
      <c r="D31" s="134"/>
    </row>
  </sheetData>
  <mergeCells count="23">
    <mergeCell ref="C16:D16"/>
    <mergeCell ref="C17:D17"/>
    <mergeCell ref="C11:D11"/>
    <mergeCell ref="C14:D14"/>
    <mergeCell ref="C15:D15"/>
    <mergeCell ref="C12:D12"/>
    <mergeCell ref="C13:D13"/>
    <mergeCell ref="C1:E1"/>
    <mergeCell ref="A3:E3"/>
    <mergeCell ref="A4:E4"/>
    <mergeCell ref="A5:E5"/>
    <mergeCell ref="C31:D31"/>
    <mergeCell ref="B27:E27"/>
    <mergeCell ref="C20:D20"/>
    <mergeCell ref="C24:D24"/>
    <mergeCell ref="C18:D18"/>
    <mergeCell ref="C19:D19"/>
    <mergeCell ref="A6:E6"/>
    <mergeCell ref="C10:D10"/>
    <mergeCell ref="A8:A9"/>
    <mergeCell ref="B8:B9"/>
    <mergeCell ref="E8:E9"/>
    <mergeCell ref="C8:D9"/>
  </mergeCells>
  <phoneticPr fontId="12" type="noConversion"/>
  <conditionalFormatting sqref="D21 D23">
    <cfRule type="cellIs" dxfId="36" priority="4" operator="equal">
      <formula>0</formula>
    </cfRule>
  </conditionalFormatting>
  <pageMargins left="0.70866141732283472" right="0.70866141732283472" top="0.74803149606299213" bottom="0.74803149606299213" header="0.31496062992125984" footer="0.31496062992125984"/>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B7B4E-0C2B-4BB8-8DC7-3CD48105D64E}">
  <sheetPr>
    <pageSetUpPr fitToPage="1"/>
  </sheetPr>
  <dimension ref="A1:J135"/>
  <sheetViews>
    <sheetView showGridLines="0" showZeros="0" topLeftCell="A87" zoomScaleNormal="100" workbookViewId="0">
      <selection activeCell="B116" sqref="B116"/>
    </sheetView>
  </sheetViews>
  <sheetFormatPr defaultColWidth="9.1796875" defaultRowHeight="10.5"/>
  <cols>
    <col min="1" max="1" width="5.81640625" style="12" customWidth="1"/>
    <col min="2" max="2" width="42.54296875" style="12" customWidth="1"/>
    <col min="3" max="3" width="9.1796875" style="12"/>
    <col min="4" max="4" width="9.1796875" style="12" customWidth="1"/>
    <col min="5" max="16384" width="9.1796875" style="12"/>
  </cols>
  <sheetData>
    <row r="1" spans="1:10" s="26" customFormat="1" ht="14.15" customHeight="1">
      <c r="A1" s="23"/>
      <c r="B1" s="24"/>
      <c r="C1" s="25"/>
      <c r="D1" s="25"/>
      <c r="E1" s="25"/>
      <c r="F1" s="25"/>
      <c r="G1" s="25"/>
      <c r="H1" s="25"/>
      <c r="I1" s="25"/>
    </row>
    <row r="2" spans="1:10" s="26" customFormat="1" ht="14.15" customHeight="1">
      <c r="A2" s="131" t="s">
        <v>15</v>
      </c>
      <c r="B2" s="131"/>
      <c r="C2" s="131"/>
      <c r="D2" s="131"/>
      <c r="E2" s="131"/>
      <c r="F2" s="131"/>
      <c r="G2" s="131"/>
      <c r="H2" s="131"/>
      <c r="I2" s="131"/>
      <c r="J2" s="131"/>
    </row>
    <row r="3" spans="1:10" ht="14.15" customHeight="1">
      <c r="A3" s="146" t="s">
        <v>294</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3"/>
      <c r="F6" s="13"/>
      <c r="G6" s="13"/>
      <c r="H6" s="13"/>
      <c r="I6" s="13"/>
    </row>
    <row r="7" spans="1:10" ht="14.15" customHeight="1">
      <c r="A7" s="11"/>
      <c r="B7" s="14"/>
      <c r="C7" s="13"/>
      <c r="D7" s="13"/>
      <c r="E7" s="155" t="s">
        <v>391</v>
      </c>
      <c r="F7" s="155"/>
      <c r="G7" s="155"/>
      <c r="H7" s="155"/>
      <c r="I7" s="155"/>
    </row>
    <row r="8" spans="1:10" ht="14.15" customHeight="1">
      <c r="A8" s="11"/>
      <c r="B8" s="14"/>
      <c r="C8" s="13"/>
      <c r="D8" s="13"/>
      <c r="E8" s="119">
        <v>0.15</v>
      </c>
      <c r="F8" s="119">
        <v>0.2</v>
      </c>
      <c r="G8" s="119">
        <v>0.4</v>
      </c>
      <c r="H8" s="119">
        <v>0.2</v>
      </c>
      <c r="I8" s="119">
        <v>0.05</v>
      </c>
    </row>
    <row r="9" spans="1:10" ht="14.15" customHeight="1">
      <c r="A9" s="149" t="s">
        <v>24</v>
      </c>
      <c r="B9" s="150" t="s">
        <v>9</v>
      </c>
      <c r="C9" s="152" t="s">
        <v>6</v>
      </c>
      <c r="D9" s="154" t="s">
        <v>7</v>
      </c>
      <c r="E9" s="142" t="s">
        <v>424</v>
      </c>
      <c r="F9" s="142"/>
      <c r="G9" s="142"/>
      <c r="H9" s="142"/>
      <c r="I9" s="142"/>
      <c r="J9" s="147" t="s">
        <v>33</v>
      </c>
    </row>
    <row r="10" spans="1:10" ht="31.5">
      <c r="A10" s="149"/>
      <c r="B10" s="151"/>
      <c r="C10" s="153"/>
      <c r="D10" s="151"/>
      <c r="E10" s="66" t="s">
        <v>393</v>
      </c>
      <c r="F10" s="66" t="s">
        <v>392</v>
      </c>
      <c r="G10" s="66" t="s">
        <v>394</v>
      </c>
      <c r="H10" s="66" t="s">
        <v>395</v>
      </c>
      <c r="I10" s="66" t="s">
        <v>396</v>
      </c>
      <c r="J10" s="148"/>
    </row>
    <row r="11" spans="1:10">
      <c r="A11" s="68"/>
      <c r="B11" s="69" t="s">
        <v>37</v>
      </c>
      <c r="C11" s="73"/>
      <c r="D11" s="70"/>
      <c r="E11" s="64"/>
      <c r="F11" s="76"/>
      <c r="G11" s="76"/>
      <c r="H11" s="76"/>
      <c r="I11" s="76"/>
      <c r="J11" s="74"/>
    </row>
    <row r="12" spans="1:10" s="15" customFormat="1" ht="11.25" customHeight="1">
      <c r="A12" s="27">
        <v>1</v>
      </c>
      <c r="B12" s="2" t="s">
        <v>50</v>
      </c>
      <c r="C12" s="57" t="s">
        <v>54</v>
      </c>
      <c r="D12" s="9">
        <v>1</v>
      </c>
      <c r="E12" s="10"/>
      <c r="F12" s="10"/>
      <c r="G12" s="10"/>
      <c r="H12" s="10"/>
      <c r="I12" s="10"/>
      <c r="J12" s="6" t="s">
        <v>25</v>
      </c>
    </row>
    <row r="13" spans="1:10" s="15" customFormat="1" ht="11.25" customHeight="1">
      <c r="A13" s="27">
        <v>2</v>
      </c>
      <c r="B13" s="2" t="s">
        <v>49</v>
      </c>
      <c r="C13" s="57" t="s">
        <v>55</v>
      </c>
      <c r="D13" s="9">
        <v>1</v>
      </c>
      <c r="E13" s="10"/>
      <c r="F13" s="10"/>
      <c r="G13" s="10"/>
      <c r="H13" s="10"/>
      <c r="I13" s="10"/>
      <c r="J13" s="6" t="s">
        <v>25</v>
      </c>
    </row>
    <row r="14" spans="1:10" s="15" customFormat="1" ht="11.25" customHeight="1">
      <c r="A14" s="27">
        <v>3</v>
      </c>
      <c r="B14" s="2" t="s">
        <v>51</v>
      </c>
      <c r="C14" s="57" t="s">
        <v>55</v>
      </c>
      <c r="D14" s="9">
        <v>1</v>
      </c>
      <c r="E14" s="10"/>
      <c r="F14" s="10"/>
      <c r="G14" s="10"/>
      <c r="H14" s="10"/>
      <c r="I14" s="10"/>
      <c r="J14" s="6" t="s">
        <v>25</v>
      </c>
    </row>
    <row r="15" spans="1:10" s="15" customFormat="1" ht="11.25" customHeight="1">
      <c r="A15" s="27">
        <v>4</v>
      </c>
      <c r="B15" s="7" t="s">
        <v>31</v>
      </c>
      <c r="C15" s="8" t="s">
        <v>8</v>
      </c>
      <c r="D15" s="9">
        <v>1</v>
      </c>
      <c r="E15" s="10"/>
      <c r="F15" s="10"/>
      <c r="G15" s="10"/>
      <c r="H15" s="10"/>
      <c r="I15" s="10"/>
      <c r="J15" s="6" t="s">
        <v>25</v>
      </c>
    </row>
    <row r="16" spans="1:10" s="15" customFormat="1" ht="11.25" customHeight="1">
      <c r="A16" s="27">
        <v>5</v>
      </c>
      <c r="B16" s="7" t="s">
        <v>32</v>
      </c>
      <c r="C16" s="8" t="s">
        <v>8</v>
      </c>
      <c r="D16" s="9">
        <v>1</v>
      </c>
      <c r="E16" s="10"/>
      <c r="F16" s="10"/>
      <c r="G16" s="10"/>
      <c r="H16" s="10"/>
      <c r="I16" s="10"/>
      <c r="J16" s="6" t="s">
        <v>21</v>
      </c>
    </row>
    <row r="17" spans="1:10" s="15" customFormat="1" ht="11.25" customHeight="1">
      <c r="A17" s="27">
        <v>6</v>
      </c>
      <c r="B17" s="7" t="s">
        <v>42</v>
      </c>
      <c r="C17" s="8" t="s">
        <v>8</v>
      </c>
      <c r="D17" s="9">
        <v>1</v>
      </c>
      <c r="E17" s="10"/>
      <c r="F17" s="10"/>
      <c r="G17" s="10"/>
      <c r="H17" s="10"/>
      <c r="I17" s="10"/>
      <c r="J17" s="6" t="s">
        <v>25</v>
      </c>
    </row>
    <row r="18" spans="1:10" s="15" customFormat="1" ht="11.25" customHeight="1">
      <c r="A18" s="27">
        <v>7</v>
      </c>
      <c r="B18" s="58" t="s">
        <v>43</v>
      </c>
      <c r="C18" s="57" t="s">
        <v>54</v>
      </c>
      <c r="D18" s="9">
        <v>1</v>
      </c>
      <c r="E18" s="10"/>
      <c r="F18" s="10"/>
      <c r="G18" s="10"/>
      <c r="H18" s="10"/>
      <c r="I18" s="10"/>
      <c r="J18" s="6" t="s">
        <v>25</v>
      </c>
    </row>
    <row r="19" spans="1:10" ht="11.25" customHeight="1">
      <c r="A19" s="27">
        <v>8</v>
      </c>
      <c r="B19" s="58" t="s">
        <v>45</v>
      </c>
      <c r="C19" s="57" t="s">
        <v>54</v>
      </c>
      <c r="D19" s="9">
        <v>1</v>
      </c>
      <c r="E19" s="10"/>
      <c r="F19" s="10"/>
      <c r="G19" s="10"/>
      <c r="H19" s="10"/>
      <c r="I19" s="10"/>
      <c r="J19" s="6" t="s">
        <v>25</v>
      </c>
    </row>
    <row r="20" spans="1:10" ht="11.25" customHeight="1">
      <c r="A20" s="27">
        <v>9</v>
      </c>
      <c r="B20" s="58" t="s">
        <v>46</v>
      </c>
      <c r="C20" s="57" t="s">
        <v>54</v>
      </c>
      <c r="D20" s="9">
        <v>1</v>
      </c>
      <c r="E20" s="10"/>
      <c r="F20" s="10"/>
      <c r="G20" s="10"/>
      <c r="H20" s="10"/>
      <c r="I20" s="10"/>
      <c r="J20" s="6" t="s">
        <v>25</v>
      </c>
    </row>
    <row r="21" spans="1:10" ht="11.25" customHeight="1">
      <c r="A21" s="27">
        <v>10</v>
      </c>
      <c r="B21" s="56" t="s">
        <v>65</v>
      </c>
      <c r="C21" s="57" t="s">
        <v>8</v>
      </c>
      <c r="D21" s="9">
        <v>1</v>
      </c>
      <c r="E21" s="10"/>
      <c r="F21" s="10"/>
      <c r="G21" s="10"/>
      <c r="H21" s="10"/>
      <c r="I21" s="10"/>
      <c r="J21" s="52" t="s">
        <v>22</v>
      </c>
    </row>
    <row r="22" spans="1:10">
      <c r="A22" s="27">
        <v>11</v>
      </c>
      <c r="B22" s="56" t="s">
        <v>66</v>
      </c>
      <c r="C22" s="57" t="s">
        <v>8</v>
      </c>
      <c r="D22" s="9">
        <v>1</v>
      </c>
      <c r="E22" s="10"/>
      <c r="F22" s="10"/>
      <c r="G22" s="10"/>
      <c r="H22" s="10"/>
      <c r="I22" s="10"/>
      <c r="J22" s="52" t="s">
        <v>22</v>
      </c>
    </row>
    <row r="23" spans="1:10" ht="21">
      <c r="A23" s="27">
        <v>12</v>
      </c>
      <c r="B23" s="56" t="s">
        <v>67</v>
      </c>
      <c r="C23" s="57" t="s">
        <v>8</v>
      </c>
      <c r="D23" s="9">
        <v>1</v>
      </c>
      <c r="E23" s="10"/>
      <c r="F23" s="10"/>
      <c r="G23" s="10"/>
      <c r="H23" s="10"/>
      <c r="I23" s="10"/>
      <c r="J23" s="52" t="s">
        <v>22</v>
      </c>
    </row>
    <row r="24" spans="1:10">
      <c r="A24" s="27">
        <v>13</v>
      </c>
      <c r="B24" s="56" t="s">
        <v>73</v>
      </c>
      <c r="C24" s="57" t="s">
        <v>8</v>
      </c>
      <c r="D24" s="9">
        <v>1</v>
      </c>
      <c r="E24" s="10"/>
      <c r="F24" s="10"/>
      <c r="G24" s="10"/>
      <c r="H24" s="10"/>
      <c r="I24" s="10"/>
      <c r="J24" s="52" t="s">
        <v>22</v>
      </c>
    </row>
    <row r="25" spans="1:10" ht="12.5">
      <c r="A25" s="27">
        <v>14</v>
      </c>
      <c r="B25" s="56" t="s">
        <v>74</v>
      </c>
      <c r="C25" s="57" t="s">
        <v>54</v>
      </c>
      <c r="D25" s="9">
        <v>1</v>
      </c>
      <c r="E25" s="10"/>
      <c r="F25" s="10"/>
      <c r="G25" s="10"/>
      <c r="H25" s="10"/>
      <c r="I25" s="10"/>
      <c r="J25" s="52" t="s">
        <v>22</v>
      </c>
    </row>
    <row r="26" spans="1:10" ht="11.25" customHeight="1">
      <c r="A26" s="27">
        <v>15</v>
      </c>
      <c r="B26" s="56" t="s">
        <v>68</v>
      </c>
      <c r="C26" s="57" t="s">
        <v>62</v>
      </c>
      <c r="D26" s="9">
        <v>1</v>
      </c>
      <c r="E26" s="10"/>
      <c r="F26" s="10"/>
      <c r="G26" s="10"/>
      <c r="H26" s="10"/>
      <c r="I26" s="10"/>
      <c r="J26" s="52" t="s">
        <v>22</v>
      </c>
    </row>
    <row r="27" spans="1:10" ht="11.25" customHeight="1">
      <c r="A27" s="27">
        <v>16</v>
      </c>
      <c r="B27" s="56" t="s">
        <v>70</v>
      </c>
      <c r="C27" s="57" t="s">
        <v>62</v>
      </c>
      <c r="D27" s="9">
        <v>1</v>
      </c>
      <c r="E27" s="10"/>
      <c r="F27" s="10"/>
      <c r="G27" s="10"/>
      <c r="H27" s="10"/>
      <c r="I27" s="10"/>
      <c r="J27" s="52" t="s">
        <v>22</v>
      </c>
    </row>
    <row r="28" spans="1:10" ht="11.25" customHeight="1">
      <c r="A28" s="27">
        <v>17</v>
      </c>
      <c r="B28" s="56" t="s">
        <v>69</v>
      </c>
      <c r="C28" s="57" t="s">
        <v>62</v>
      </c>
      <c r="D28" s="9">
        <v>1</v>
      </c>
      <c r="E28" s="10"/>
      <c r="F28" s="10"/>
      <c r="G28" s="10"/>
      <c r="H28" s="10"/>
      <c r="I28" s="10"/>
      <c r="J28" s="52" t="s">
        <v>30</v>
      </c>
    </row>
    <row r="29" spans="1:10" ht="11.25" customHeight="1">
      <c r="A29" s="27">
        <v>18</v>
      </c>
      <c r="B29" s="56" t="s">
        <v>71</v>
      </c>
      <c r="C29" s="57" t="s">
        <v>62</v>
      </c>
      <c r="D29" s="9">
        <v>1</v>
      </c>
      <c r="E29" s="10"/>
      <c r="F29" s="10"/>
      <c r="G29" s="10"/>
      <c r="H29" s="10"/>
      <c r="I29" s="10"/>
      <c r="J29" s="52" t="s">
        <v>22</v>
      </c>
    </row>
    <row r="30" spans="1:10" ht="11.25" customHeight="1">
      <c r="A30" s="27">
        <v>19</v>
      </c>
      <c r="B30" s="56" t="s">
        <v>72</v>
      </c>
      <c r="C30" s="57" t="s">
        <v>62</v>
      </c>
      <c r="D30" s="9">
        <v>1</v>
      </c>
      <c r="E30" s="10"/>
      <c r="F30" s="10"/>
      <c r="G30" s="10"/>
      <c r="H30" s="10"/>
      <c r="I30" s="10"/>
      <c r="J30" s="52" t="s">
        <v>22</v>
      </c>
    </row>
    <row r="31" spans="1:10" ht="11.25" customHeight="1">
      <c r="A31" s="27">
        <v>20</v>
      </c>
      <c r="B31" s="1" t="s">
        <v>41</v>
      </c>
      <c r="C31" s="57" t="s">
        <v>54</v>
      </c>
      <c r="D31" s="9">
        <v>1</v>
      </c>
      <c r="E31" s="10"/>
      <c r="F31" s="10"/>
      <c r="G31" s="10"/>
      <c r="H31" s="10"/>
      <c r="I31" s="10"/>
      <c r="J31" s="6" t="s">
        <v>25</v>
      </c>
    </row>
    <row r="32" spans="1:10" s="15" customFormat="1" ht="11.25" customHeight="1">
      <c r="A32" s="27">
        <v>21</v>
      </c>
      <c r="B32" s="59" t="s">
        <v>44</v>
      </c>
      <c r="C32" s="57" t="s">
        <v>54</v>
      </c>
      <c r="D32" s="9">
        <v>1</v>
      </c>
      <c r="E32" s="10"/>
      <c r="F32" s="10"/>
      <c r="G32" s="10"/>
      <c r="H32" s="10"/>
      <c r="I32" s="10"/>
      <c r="J32" s="6" t="s">
        <v>25</v>
      </c>
    </row>
    <row r="33" spans="1:10" ht="21">
      <c r="A33" s="27">
        <v>22</v>
      </c>
      <c r="B33" s="60" t="s">
        <v>47</v>
      </c>
      <c r="C33" s="57" t="s">
        <v>54</v>
      </c>
      <c r="D33" s="9">
        <v>1</v>
      </c>
      <c r="E33" s="10"/>
      <c r="F33" s="10"/>
      <c r="G33" s="10"/>
      <c r="H33" s="10"/>
      <c r="I33" s="10"/>
      <c r="J33" s="6" t="s">
        <v>25</v>
      </c>
    </row>
    <row r="34" spans="1:10" ht="21">
      <c r="A34" s="27">
        <v>23</v>
      </c>
      <c r="B34" s="61" t="s">
        <v>48</v>
      </c>
      <c r="C34" s="57" t="s">
        <v>54</v>
      </c>
      <c r="D34" s="9">
        <v>1</v>
      </c>
      <c r="E34" s="10"/>
      <c r="F34" s="10"/>
      <c r="G34" s="10"/>
      <c r="H34" s="10"/>
      <c r="I34" s="10"/>
      <c r="J34" s="6" t="s">
        <v>25</v>
      </c>
    </row>
    <row r="35" spans="1:10" s="15" customFormat="1">
      <c r="A35" s="68"/>
      <c r="B35" s="69" t="s">
        <v>75</v>
      </c>
      <c r="C35" s="73"/>
      <c r="D35" s="71"/>
      <c r="E35" s="71"/>
      <c r="F35" s="81"/>
      <c r="G35" s="81"/>
      <c r="H35" s="81"/>
      <c r="I35" s="81"/>
      <c r="J35" s="72"/>
    </row>
    <row r="36" spans="1:10" s="15" customFormat="1" ht="21">
      <c r="A36" s="50">
        <v>24</v>
      </c>
      <c r="B36" s="82" t="s">
        <v>76</v>
      </c>
      <c r="C36" s="57" t="s">
        <v>54</v>
      </c>
      <c r="D36" s="9">
        <v>1</v>
      </c>
      <c r="E36" s="10"/>
      <c r="F36" s="10"/>
      <c r="G36" s="10"/>
      <c r="H36" s="10"/>
      <c r="I36" s="10"/>
      <c r="J36" s="4" t="s">
        <v>23</v>
      </c>
    </row>
    <row r="37" spans="1:10" s="15" customFormat="1" ht="21">
      <c r="A37" s="50">
        <v>25</v>
      </c>
      <c r="B37" s="82" t="s">
        <v>77</v>
      </c>
      <c r="C37" s="57" t="s">
        <v>54</v>
      </c>
      <c r="D37" s="9">
        <v>1</v>
      </c>
      <c r="E37" s="10"/>
      <c r="F37" s="10"/>
      <c r="G37" s="10"/>
      <c r="H37" s="10"/>
      <c r="I37" s="10"/>
      <c r="J37" s="4" t="s">
        <v>23</v>
      </c>
    </row>
    <row r="38" spans="1:10" s="15" customFormat="1">
      <c r="A38" s="50">
        <v>26</v>
      </c>
      <c r="B38" s="82" t="s">
        <v>78</v>
      </c>
      <c r="C38" s="84" t="s">
        <v>8</v>
      </c>
      <c r="D38" s="9">
        <v>1</v>
      </c>
      <c r="E38" s="10"/>
      <c r="F38" s="10"/>
      <c r="G38" s="10"/>
      <c r="H38" s="10"/>
      <c r="I38" s="10"/>
      <c r="J38" s="4" t="s">
        <v>23</v>
      </c>
    </row>
    <row r="39" spans="1:10" s="15" customFormat="1" ht="12.5">
      <c r="A39" s="50">
        <v>27</v>
      </c>
      <c r="B39" s="82" t="s">
        <v>79</v>
      </c>
      <c r="C39" s="57" t="s">
        <v>54</v>
      </c>
      <c r="D39" s="9">
        <v>1</v>
      </c>
      <c r="E39" s="10"/>
      <c r="F39" s="10"/>
      <c r="G39" s="10"/>
      <c r="H39" s="10"/>
      <c r="I39" s="10"/>
      <c r="J39" s="4" t="s">
        <v>23</v>
      </c>
    </row>
    <row r="40" spans="1:10" s="15" customFormat="1" ht="12.5">
      <c r="A40" s="50">
        <v>28</v>
      </c>
      <c r="B40" s="82" t="s">
        <v>80</v>
      </c>
      <c r="C40" s="57" t="s">
        <v>54</v>
      </c>
      <c r="D40" s="9">
        <v>1</v>
      </c>
      <c r="E40" s="10"/>
      <c r="F40" s="10"/>
      <c r="G40" s="10"/>
      <c r="H40" s="10"/>
      <c r="I40" s="10"/>
      <c r="J40" s="4" t="s">
        <v>23</v>
      </c>
    </row>
    <row r="41" spans="1:10" s="15" customFormat="1" ht="12.5">
      <c r="A41" s="50">
        <v>29</v>
      </c>
      <c r="B41" s="82" t="s">
        <v>81</v>
      </c>
      <c r="C41" s="57" t="s">
        <v>54</v>
      </c>
      <c r="D41" s="9">
        <v>1</v>
      </c>
      <c r="E41" s="10"/>
      <c r="F41" s="10"/>
      <c r="G41" s="10"/>
      <c r="H41" s="10"/>
      <c r="I41" s="10"/>
      <c r="J41" s="4" t="s">
        <v>23</v>
      </c>
    </row>
    <row r="42" spans="1:10" s="15" customFormat="1">
      <c r="A42" s="50">
        <v>30</v>
      </c>
      <c r="B42" s="82" t="s">
        <v>82</v>
      </c>
      <c r="C42" s="84" t="s">
        <v>8</v>
      </c>
      <c r="D42" s="9">
        <v>1</v>
      </c>
      <c r="E42" s="10"/>
      <c r="F42" s="10"/>
      <c r="G42" s="10"/>
      <c r="H42" s="10"/>
      <c r="I42" s="10"/>
      <c r="J42" s="4" t="s">
        <v>23</v>
      </c>
    </row>
    <row r="43" spans="1:10" s="15" customFormat="1">
      <c r="A43" s="50">
        <v>31</v>
      </c>
      <c r="B43" s="82" t="s">
        <v>83</v>
      </c>
      <c r="C43" s="57" t="s">
        <v>62</v>
      </c>
      <c r="D43" s="9">
        <v>1</v>
      </c>
      <c r="E43" s="10"/>
      <c r="F43" s="10"/>
      <c r="G43" s="10"/>
      <c r="H43" s="10"/>
      <c r="I43" s="10"/>
      <c r="J43" s="4" t="s">
        <v>23</v>
      </c>
    </row>
    <row r="44" spans="1:10" s="15" customFormat="1" ht="12.5">
      <c r="A44" s="50">
        <v>32</v>
      </c>
      <c r="B44" s="82" t="s">
        <v>84</v>
      </c>
      <c r="C44" s="57" t="s">
        <v>54</v>
      </c>
      <c r="D44" s="9">
        <v>1</v>
      </c>
      <c r="E44" s="10"/>
      <c r="F44" s="10"/>
      <c r="G44" s="10"/>
      <c r="H44" s="10"/>
      <c r="I44" s="10"/>
      <c r="J44" s="4" t="s">
        <v>23</v>
      </c>
    </row>
    <row r="45" spans="1:10" s="15" customFormat="1" ht="12.5">
      <c r="A45" s="50">
        <v>33</v>
      </c>
      <c r="B45" s="82" t="s">
        <v>85</v>
      </c>
      <c r="C45" s="57" t="s">
        <v>54</v>
      </c>
      <c r="D45" s="9">
        <v>1</v>
      </c>
      <c r="E45" s="10"/>
      <c r="F45" s="10"/>
      <c r="G45" s="10"/>
      <c r="H45" s="10"/>
      <c r="I45" s="10"/>
      <c r="J45" s="4" t="s">
        <v>23</v>
      </c>
    </row>
    <row r="46" spans="1:10" s="15" customFormat="1" ht="21">
      <c r="A46" s="50">
        <v>34</v>
      </c>
      <c r="B46" s="82" t="s">
        <v>86</v>
      </c>
      <c r="C46" s="57" t="s">
        <v>54</v>
      </c>
      <c r="D46" s="9">
        <v>1</v>
      </c>
      <c r="E46" s="10"/>
      <c r="F46" s="10"/>
      <c r="G46" s="10"/>
      <c r="H46" s="10"/>
      <c r="I46" s="10"/>
      <c r="J46" s="4" t="s">
        <v>23</v>
      </c>
    </row>
    <row r="47" spans="1:10" s="15" customFormat="1" ht="21">
      <c r="A47" s="50">
        <v>35</v>
      </c>
      <c r="B47" s="82" t="s">
        <v>87</v>
      </c>
      <c r="C47" s="57" t="s">
        <v>54</v>
      </c>
      <c r="D47" s="9">
        <v>1</v>
      </c>
      <c r="E47" s="10"/>
      <c r="F47" s="10"/>
      <c r="G47" s="10"/>
      <c r="H47" s="10"/>
      <c r="I47" s="10"/>
      <c r="J47" s="4" t="s">
        <v>23</v>
      </c>
    </row>
    <row r="48" spans="1:10" s="15" customFormat="1" ht="21">
      <c r="A48" s="50">
        <v>36</v>
      </c>
      <c r="B48" s="82" t="s">
        <v>88</v>
      </c>
      <c r="C48" s="57" t="s">
        <v>54</v>
      </c>
      <c r="D48" s="9">
        <v>1</v>
      </c>
      <c r="E48" s="10"/>
      <c r="F48" s="10"/>
      <c r="G48" s="10"/>
      <c r="H48" s="10"/>
      <c r="I48" s="10"/>
      <c r="J48" s="4" t="s">
        <v>23</v>
      </c>
    </row>
    <row r="49" spans="1:10" s="15" customFormat="1" ht="12.5">
      <c r="A49" s="50">
        <v>37</v>
      </c>
      <c r="B49" s="82" t="s">
        <v>89</v>
      </c>
      <c r="C49" s="57" t="s">
        <v>54</v>
      </c>
      <c r="D49" s="9">
        <v>1</v>
      </c>
      <c r="E49" s="10"/>
      <c r="F49" s="10"/>
      <c r="G49" s="10"/>
      <c r="H49" s="10"/>
      <c r="I49" s="10"/>
      <c r="J49" s="4" t="s">
        <v>23</v>
      </c>
    </row>
    <row r="50" spans="1:10" s="15" customFormat="1">
      <c r="A50" s="50">
        <v>38</v>
      </c>
      <c r="B50" s="82" t="s">
        <v>90</v>
      </c>
      <c r="C50" s="84" t="s">
        <v>62</v>
      </c>
      <c r="D50" s="9">
        <v>1</v>
      </c>
      <c r="E50" s="10"/>
      <c r="F50" s="10"/>
      <c r="G50" s="10"/>
      <c r="H50" s="10"/>
      <c r="I50" s="10"/>
      <c r="J50" s="4" t="s">
        <v>23</v>
      </c>
    </row>
    <row r="51" spans="1:10" s="15" customFormat="1">
      <c r="A51" s="50">
        <v>39</v>
      </c>
      <c r="B51" s="82" t="s">
        <v>91</v>
      </c>
      <c r="C51" s="57" t="s">
        <v>62</v>
      </c>
      <c r="D51" s="9">
        <v>1</v>
      </c>
      <c r="E51" s="10"/>
      <c r="F51" s="10"/>
      <c r="G51" s="10"/>
      <c r="H51" s="10"/>
      <c r="I51" s="10"/>
      <c r="J51" s="4" t="s">
        <v>23</v>
      </c>
    </row>
    <row r="52" spans="1:10" s="15" customFormat="1" ht="11.25" customHeight="1">
      <c r="A52" s="50">
        <v>40</v>
      </c>
      <c r="B52" s="82" t="s">
        <v>92</v>
      </c>
      <c r="C52" s="57" t="s">
        <v>54</v>
      </c>
      <c r="D52" s="9">
        <v>1</v>
      </c>
      <c r="E52" s="10"/>
      <c r="F52" s="10"/>
      <c r="G52" s="10"/>
      <c r="H52" s="10"/>
      <c r="I52" s="10"/>
      <c r="J52" s="4" t="s">
        <v>23</v>
      </c>
    </row>
    <row r="53" spans="1:10" s="15" customFormat="1" ht="12.5">
      <c r="A53" s="50">
        <v>41</v>
      </c>
      <c r="B53" s="82" t="s">
        <v>93</v>
      </c>
      <c r="C53" s="57" t="s">
        <v>54</v>
      </c>
      <c r="D53" s="9">
        <v>1</v>
      </c>
      <c r="E53" s="10"/>
      <c r="F53" s="10"/>
      <c r="G53" s="10"/>
      <c r="H53" s="10"/>
      <c r="I53" s="10"/>
      <c r="J53" s="4" t="s">
        <v>23</v>
      </c>
    </row>
    <row r="54" spans="1:10" s="15" customFormat="1">
      <c r="A54" s="50">
        <v>42</v>
      </c>
      <c r="B54" s="82" t="s">
        <v>94</v>
      </c>
      <c r="C54" s="84" t="s">
        <v>8</v>
      </c>
      <c r="D54" s="9">
        <v>1</v>
      </c>
      <c r="E54" s="10"/>
      <c r="F54" s="10"/>
      <c r="G54" s="10"/>
      <c r="H54" s="10"/>
      <c r="I54" s="10"/>
      <c r="J54" s="4" t="s">
        <v>23</v>
      </c>
    </row>
    <row r="55" spans="1:10" s="15" customFormat="1">
      <c r="A55" s="50">
        <v>43</v>
      </c>
      <c r="B55" s="82" t="s">
        <v>95</v>
      </c>
      <c r="C55" s="84" t="s">
        <v>8</v>
      </c>
      <c r="D55" s="9">
        <v>1</v>
      </c>
      <c r="E55" s="10"/>
      <c r="F55" s="10"/>
      <c r="G55" s="10"/>
      <c r="H55" s="10"/>
      <c r="I55" s="10"/>
      <c r="J55" s="4" t="s">
        <v>23</v>
      </c>
    </row>
    <row r="56" spans="1:10" s="15" customFormat="1">
      <c r="A56" s="50">
        <v>44</v>
      </c>
      <c r="B56" s="82" t="s">
        <v>96</v>
      </c>
      <c r="C56" s="84" t="s">
        <v>8</v>
      </c>
      <c r="D56" s="9">
        <v>1</v>
      </c>
      <c r="E56" s="10"/>
      <c r="F56" s="10"/>
      <c r="G56" s="10"/>
      <c r="H56" s="10"/>
      <c r="I56" s="10"/>
      <c r="J56" s="4" t="s">
        <v>23</v>
      </c>
    </row>
    <row r="57" spans="1:10" s="15" customFormat="1">
      <c r="A57" s="50">
        <v>45</v>
      </c>
      <c r="B57" s="82" t="s">
        <v>97</v>
      </c>
      <c r="C57" s="84" t="s">
        <v>62</v>
      </c>
      <c r="D57" s="9">
        <v>1</v>
      </c>
      <c r="E57" s="10"/>
      <c r="F57" s="10"/>
      <c r="G57" s="10"/>
      <c r="H57" s="10"/>
      <c r="I57" s="10"/>
      <c r="J57" s="4" t="s">
        <v>23</v>
      </c>
    </row>
    <row r="58" spans="1:10" s="15" customFormat="1" ht="21">
      <c r="A58" s="50">
        <v>46</v>
      </c>
      <c r="B58" s="82" t="s">
        <v>98</v>
      </c>
      <c r="C58" s="84" t="s">
        <v>62</v>
      </c>
      <c r="D58" s="9">
        <v>1</v>
      </c>
      <c r="E58" s="10"/>
      <c r="F58" s="10"/>
      <c r="G58" s="10"/>
      <c r="H58" s="10"/>
      <c r="I58" s="10"/>
      <c r="J58" s="4" t="s">
        <v>23</v>
      </c>
    </row>
    <row r="59" spans="1:10">
      <c r="A59" s="50">
        <v>47</v>
      </c>
      <c r="B59" s="83" t="s">
        <v>99</v>
      </c>
      <c r="C59" s="85" t="s">
        <v>8</v>
      </c>
      <c r="D59" s="9">
        <v>1</v>
      </c>
      <c r="E59" s="10"/>
      <c r="F59" s="10"/>
      <c r="G59" s="10"/>
      <c r="H59" s="10"/>
      <c r="I59" s="10"/>
      <c r="J59" s="4" t="s">
        <v>23</v>
      </c>
    </row>
    <row r="60" spans="1:10" s="15" customFormat="1">
      <c r="A60" s="68"/>
      <c r="B60" s="69" t="s">
        <v>100</v>
      </c>
      <c r="C60" s="73"/>
      <c r="D60" s="75"/>
      <c r="E60" s="64"/>
      <c r="F60" s="76"/>
      <c r="G60" s="76"/>
      <c r="H60" s="76"/>
      <c r="I60" s="76"/>
      <c r="J60" s="72"/>
    </row>
    <row r="61" spans="1:10">
      <c r="A61" s="27">
        <v>48</v>
      </c>
      <c r="B61" s="7" t="s">
        <v>101</v>
      </c>
      <c r="C61" s="8" t="s">
        <v>8</v>
      </c>
      <c r="D61" s="9">
        <v>1</v>
      </c>
      <c r="E61" s="10"/>
      <c r="F61" s="10"/>
      <c r="G61" s="10"/>
      <c r="H61" s="10"/>
      <c r="I61" s="10"/>
      <c r="J61" s="4" t="s">
        <v>25</v>
      </c>
    </row>
    <row r="62" spans="1:10" ht="12.5">
      <c r="A62" s="50">
        <v>49</v>
      </c>
      <c r="B62" s="54" t="s">
        <v>102</v>
      </c>
      <c r="C62" s="57" t="s">
        <v>54</v>
      </c>
      <c r="D62" s="9">
        <v>1</v>
      </c>
      <c r="E62" s="10"/>
      <c r="F62" s="10"/>
      <c r="G62" s="10"/>
      <c r="H62" s="10"/>
      <c r="I62" s="10"/>
      <c r="J62" s="53" t="s">
        <v>30</v>
      </c>
    </row>
    <row r="63" spans="1:10" ht="12.5">
      <c r="A63" s="27">
        <v>50</v>
      </c>
      <c r="B63" s="54" t="s">
        <v>103</v>
      </c>
      <c r="C63" s="57" t="s">
        <v>54</v>
      </c>
      <c r="D63" s="9">
        <v>1</v>
      </c>
      <c r="E63" s="10"/>
      <c r="F63" s="10"/>
      <c r="G63" s="10"/>
      <c r="H63" s="10"/>
      <c r="I63" s="10"/>
      <c r="J63" s="53" t="s">
        <v>30</v>
      </c>
    </row>
    <row r="64" spans="1:10" ht="12.5">
      <c r="A64" s="50">
        <v>51</v>
      </c>
      <c r="B64" s="54" t="s">
        <v>104</v>
      </c>
      <c r="C64" s="57" t="s">
        <v>54</v>
      </c>
      <c r="D64" s="9">
        <v>1</v>
      </c>
      <c r="E64" s="10"/>
      <c r="F64" s="10"/>
      <c r="G64" s="10"/>
      <c r="H64" s="10"/>
      <c r="I64" s="10"/>
      <c r="J64" s="53" t="s">
        <v>30</v>
      </c>
    </row>
    <row r="65" spans="1:10">
      <c r="A65" s="27">
        <v>52</v>
      </c>
      <c r="B65" s="54" t="s">
        <v>105</v>
      </c>
      <c r="C65" s="50" t="s">
        <v>8</v>
      </c>
      <c r="D65" s="9">
        <v>1</v>
      </c>
      <c r="E65" s="10"/>
      <c r="F65" s="10"/>
      <c r="G65" s="10"/>
      <c r="H65" s="10"/>
      <c r="I65" s="10"/>
      <c r="J65" s="53" t="s">
        <v>30</v>
      </c>
    </row>
    <row r="66" spans="1:10">
      <c r="A66" s="50">
        <v>53</v>
      </c>
      <c r="B66" s="54" t="s">
        <v>106</v>
      </c>
      <c r="C66" s="50" t="s">
        <v>8</v>
      </c>
      <c r="D66" s="9">
        <v>1</v>
      </c>
      <c r="E66" s="10"/>
      <c r="F66" s="10"/>
      <c r="G66" s="10"/>
      <c r="H66" s="10"/>
      <c r="I66" s="10"/>
      <c r="J66" s="53" t="s">
        <v>30</v>
      </c>
    </row>
    <row r="67" spans="1:10">
      <c r="A67" s="27">
        <v>54</v>
      </c>
      <c r="B67" s="54" t="s">
        <v>107</v>
      </c>
      <c r="C67" s="50" t="s">
        <v>62</v>
      </c>
      <c r="D67" s="9">
        <v>1</v>
      </c>
      <c r="E67" s="10"/>
      <c r="F67" s="10"/>
      <c r="G67" s="10"/>
      <c r="H67" s="10"/>
      <c r="I67" s="10"/>
      <c r="J67" s="53" t="s">
        <v>30</v>
      </c>
    </row>
    <row r="68" spans="1:10">
      <c r="A68" s="50">
        <v>55</v>
      </c>
      <c r="B68" s="54" t="s">
        <v>108</v>
      </c>
      <c r="C68" s="50" t="s">
        <v>8</v>
      </c>
      <c r="D68" s="9">
        <v>1</v>
      </c>
      <c r="E68" s="10"/>
      <c r="F68" s="10"/>
      <c r="G68" s="10"/>
      <c r="H68" s="10"/>
      <c r="I68" s="10"/>
      <c r="J68" s="53" t="s">
        <v>30</v>
      </c>
    </row>
    <row r="69" spans="1:10">
      <c r="A69" s="27">
        <v>56</v>
      </c>
      <c r="B69" s="54" t="s">
        <v>109</v>
      </c>
      <c r="C69" s="50" t="s">
        <v>8</v>
      </c>
      <c r="D69" s="9">
        <v>1</v>
      </c>
      <c r="E69" s="10"/>
      <c r="F69" s="10"/>
      <c r="G69" s="10"/>
      <c r="H69" s="10"/>
      <c r="I69" s="10"/>
      <c r="J69" s="53" t="s">
        <v>30</v>
      </c>
    </row>
    <row r="70" spans="1:10">
      <c r="A70" s="50">
        <v>57</v>
      </c>
      <c r="B70" s="54" t="s">
        <v>110</v>
      </c>
      <c r="C70" s="50" t="s">
        <v>8</v>
      </c>
      <c r="D70" s="9">
        <v>1</v>
      </c>
      <c r="E70" s="10"/>
      <c r="F70" s="10"/>
      <c r="G70" s="10"/>
      <c r="H70" s="10"/>
      <c r="I70" s="10"/>
      <c r="J70" s="53" t="s">
        <v>30</v>
      </c>
    </row>
    <row r="71" spans="1:10" ht="12.5">
      <c r="A71" s="27">
        <v>58</v>
      </c>
      <c r="B71" s="54" t="s">
        <v>111</v>
      </c>
      <c r="C71" s="57" t="s">
        <v>54</v>
      </c>
      <c r="D71" s="9">
        <v>1</v>
      </c>
      <c r="E71" s="10"/>
      <c r="F71" s="10"/>
      <c r="G71" s="10"/>
      <c r="H71" s="10"/>
      <c r="I71" s="10"/>
      <c r="J71" s="53" t="s">
        <v>30</v>
      </c>
    </row>
    <row r="72" spans="1:10" ht="12.5">
      <c r="A72" s="50">
        <v>59</v>
      </c>
      <c r="B72" s="54" t="s">
        <v>112</v>
      </c>
      <c r="C72" s="57" t="s">
        <v>54</v>
      </c>
      <c r="D72" s="9">
        <v>1</v>
      </c>
      <c r="E72" s="10"/>
      <c r="F72" s="10"/>
      <c r="G72" s="10"/>
      <c r="H72" s="10"/>
      <c r="I72" s="10"/>
      <c r="J72" s="53" t="s">
        <v>30</v>
      </c>
    </row>
    <row r="73" spans="1:10" ht="12.5">
      <c r="A73" s="27">
        <v>60</v>
      </c>
      <c r="B73" s="54" t="s">
        <v>113</v>
      </c>
      <c r="C73" s="57" t="s">
        <v>54</v>
      </c>
      <c r="D73" s="9">
        <v>1</v>
      </c>
      <c r="E73" s="10"/>
      <c r="F73" s="10"/>
      <c r="G73" s="10"/>
      <c r="H73" s="10"/>
      <c r="I73" s="10"/>
      <c r="J73" s="53" t="s">
        <v>30</v>
      </c>
    </row>
    <row r="74" spans="1:10" ht="12.5">
      <c r="A74" s="50">
        <v>61</v>
      </c>
      <c r="B74" s="54" t="s">
        <v>114</v>
      </c>
      <c r="C74" s="57" t="s">
        <v>54</v>
      </c>
      <c r="D74" s="9">
        <v>1</v>
      </c>
      <c r="E74" s="10"/>
      <c r="F74" s="10"/>
      <c r="G74" s="10"/>
      <c r="H74" s="10"/>
      <c r="I74" s="10"/>
      <c r="J74" s="53" t="s">
        <v>30</v>
      </c>
    </row>
    <row r="75" spans="1:10" ht="21">
      <c r="A75" s="27">
        <v>62</v>
      </c>
      <c r="B75" s="54" t="s">
        <v>115</v>
      </c>
      <c r="C75" s="57" t="s">
        <v>54</v>
      </c>
      <c r="D75" s="9">
        <v>1</v>
      </c>
      <c r="E75" s="10"/>
      <c r="F75" s="10"/>
      <c r="G75" s="10"/>
      <c r="H75" s="10"/>
      <c r="I75" s="10"/>
      <c r="J75" s="53" t="s">
        <v>30</v>
      </c>
    </row>
    <row r="76" spans="1:10" ht="21">
      <c r="A76" s="50">
        <v>63</v>
      </c>
      <c r="B76" s="54" t="s">
        <v>116</v>
      </c>
      <c r="C76" s="57" t="s">
        <v>54</v>
      </c>
      <c r="D76" s="9">
        <v>1</v>
      </c>
      <c r="E76" s="10"/>
      <c r="F76" s="10"/>
      <c r="G76" s="10"/>
      <c r="H76" s="10"/>
      <c r="I76" s="10"/>
      <c r="J76" s="53" t="s">
        <v>30</v>
      </c>
    </row>
    <row r="77" spans="1:10">
      <c r="A77" s="27">
        <v>64</v>
      </c>
      <c r="B77" s="54" t="s">
        <v>117</v>
      </c>
      <c r="C77" s="50" t="s">
        <v>8</v>
      </c>
      <c r="D77" s="9">
        <v>1</v>
      </c>
      <c r="E77" s="10"/>
      <c r="F77" s="10"/>
      <c r="G77" s="10"/>
      <c r="H77" s="10"/>
      <c r="I77" s="10"/>
      <c r="J77" s="53" t="s">
        <v>30</v>
      </c>
    </row>
    <row r="78" spans="1:10">
      <c r="A78" s="50">
        <v>65</v>
      </c>
      <c r="B78" s="54" t="s">
        <v>118</v>
      </c>
      <c r="C78" s="50" t="s">
        <v>8</v>
      </c>
      <c r="D78" s="9">
        <v>1</v>
      </c>
      <c r="E78" s="10"/>
      <c r="F78" s="10"/>
      <c r="G78" s="10"/>
      <c r="H78" s="10"/>
      <c r="I78" s="10"/>
      <c r="J78" s="53" t="s">
        <v>30</v>
      </c>
    </row>
    <row r="79" spans="1:10" ht="21">
      <c r="A79" s="27">
        <v>66</v>
      </c>
      <c r="B79" s="54" t="s">
        <v>119</v>
      </c>
      <c r="C79" s="50" t="s">
        <v>8</v>
      </c>
      <c r="D79" s="9">
        <v>1</v>
      </c>
      <c r="E79" s="10"/>
      <c r="F79" s="10"/>
      <c r="G79" s="10"/>
      <c r="H79" s="10"/>
      <c r="I79" s="10"/>
      <c r="J79" s="53" t="s">
        <v>30</v>
      </c>
    </row>
    <row r="80" spans="1:10">
      <c r="A80" s="50">
        <v>67</v>
      </c>
      <c r="B80" s="54" t="s">
        <v>120</v>
      </c>
      <c r="C80" s="50" t="s">
        <v>8</v>
      </c>
      <c r="D80" s="9">
        <v>1</v>
      </c>
      <c r="E80" s="10"/>
      <c r="F80" s="10"/>
      <c r="G80" s="10"/>
      <c r="H80" s="10"/>
      <c r="I80" s="10"/>
      <c r="J80" s="53" t="s">
        <v>30</v>
      </c>
    </row>
    <row r="81" spans="1:10">
      <c r="A81" s="27">
        <v>68</v>
      </c>
      <c r="B81" s="54" t="s">
        <v>121</v>
      </c>
      <c r="C81" s="50" t="s">
        <v>8</v>
      </c>
      <c r="D81" s="9">
        <v>1</v>
      </c>
      <c r="E81" s="10"/>
      <c r="F81" s="10"/>
      <c r="G81" s="10"/>
      <c r="H81" s="10"/>
      <c r="I81" s="10"/>
      <c r="J81" s="53" t="s">
        <v>30</v>
      </c>
    </row>
    <row r="82" spans="1:10" ht="12.5">
      <c r="A82" s="50">
        <v>69</v>
      </c>
      <c r="B82" s="54" t="s">
        <v>122</v>
      </c>
      <c r="C82" s="57" t="s">
        <v>54</v>
      </c>
      <c r="D82" s="9">
        <v>1</v>
      </c>
      <c r="E82" s="10"/>
      <c r="F82" s="10"/>
      <c r="G82" s="10"/>
      <c r="H82" s="10"/>
      <c r="I82" s="10"/>
      <c r="J82" s="53" t="s">
        <v>30</v>
      </c>
    </row>
    <row r="83" spans="1:10">
      <c r="A83" s="27">
        <v>70</v>
      </c>
      <c r="B83" s="54" t="s">
        <v>123</v>
      </c>
      <c r="C83" s="50" t="s">
        <v>8</v>
      </c>
      <c r="D83" s="9">
        <v>1</v>
      </c>
      <c r="E83" s="10"/>
      <c r="F83" s="10"/>
      <c r="G83" s="10"/>
      <c r="H83" s="10"/>
      <c r="I83" s="10"/>
      <c r="J83" s="53" t="s">
        <v>30</v>
      </c>
    </row>
    <row r="84" spans="1:10">
      <c r="A84" s="50">
        <v>71</v>
      </c>
      <c r="B84" s="54" t="s">
        <v>124</v>
      </c>
      <c r="C84" s="50" t="s">
        <v>62</v>
      </c>
      <c r="D84" s="9">
        <v>1</v>
      </c>
      <c r="E84" s="10"/>
      <c r="F84" s="10"/>
      <c r="G84" s="10"/>
      <c r="H84" s="10"/>
      <c r="I84" s="10"/>
      <c r="J84" s="53" t="s">
        <v>30</v>
      </c>
    </row>
    <row r="85" spans="1:10" ht="12.5">
      <c r="A85" s="27">
        <v>72</v>
      </c>
      <c r="B85" s="54" t="s">
        <v>125</v>
      </c>
      <c r="C85" s="57" t="s">
        <v>54</v>
      </c>
      <c r="D85" s="9">
        <v>1</v>
      </c>
      <c r="E85" s="10"/>
      <c r="F85" s="10"/>
      <c r="G85" s="10"/>
      <c r="H85" s="10"/>
      <c r="I85" s="10"/>
      <c r="J85" s="53" t="s">
        <v>30</v>
      </c>
    </row>
    <row r="86" spans="1:10">
      <c r="A86" s="50">
        <v>73</v>
      </c>
      <c r="B86" s="54" t="s">
        <v>126</v>
      </c>
      <c r="C86" s="50" t="s">
        <v>62</v>
      </c>
      <c r="D86" s="9">
        <v>1</v>
      </c>
      <c r="E86" s="10"/>
      <c r="F86" s="10"/>
      <c r="G86" s="10"/>
      <c r="H86" s="10"/>
      <c r="I86" s="10"/>
      <c r="J86" s="53" t="s">
        <v>30</v>
      </c>
    </row>
    <row r="87" spans="1:10">
      <c r="A87" s="27">
        <v>74</v>
      </c>
      <c r="B87" s="54" t="s">
        <v>127</v>
      </c>
      <c r="C87" s="50" t="s">
        <v>8</v>
      </c>
      <c r="D87" s="9">
        <v>1</v>
      </c>
      <c r="E87" s="10"/>
      <c r="F87" s="10"/>
      <c r="G87" s="10"/>
      <c r="H87" s="10"/>
      <c r="I87" s="10"/>
      <c r="J87" s="53" t="s">
        <v>30</v>
      </c>
    </row>
    <row r="88" spans="1:10">
      <c r="A88" s="50">
        <v>75</v>
      </c>
      <c r="B88" s="54" t="s">
        <v>128</v>
      </c>
      <c r="C88" s="50" t="s">
        <v>8</v>
      </c>
      <c r="D88" s="9">
        <v>1</v>
      </c>
      <c r="E88" s="10"/>
      <c r="F88" s="10"/>
      <c r="G88" s="10"/>
      <c r="H88" s="10"/>
      <c r="I88" s="10"/>
      <c r="J88" s="53" t="s">
        <v>30</v>
      </c>
    </row>
    <row r="89" spans="1:10">
      <c r="A89" s="27">
        <v>76</v>
      </c>
      <c r="B89" s="54" t="s">
        <v>129</v>
      </c>
      <c r="C89" s="50" t="s">
        <v>62</v>
      </c>
      <c r="D89" s="9">
        <v>1</v>
      </c>
      <c r="E89" s="10"/>
      <c r="F89" s="10"/>
      <c r="G89" s="10"/>
      <c r="H89" s="10"/>
      <c r="I89" s="10"/>
      <c r="J89" s="53" t="s">
        <v>30</v>
      </c>
    </row>
    <row r="90" spans="1:10">
      <c r="A90" s="50">
        <v>77</v>
      </c>
      <c r="B90" s="54" t="s">
        <v>130</v>
      </c>
      <c r="C90" s="50" t="s">
        <v>62</v>
      </c>
      <c r="D90" s="9">
        <v>1</v>
      </c>
      <c r="E90" s="10"/>
      <c r="F90" s="10"/>
      <c r="G90" s="10"/>
      <c r="H90" s="10"/>
      <c r="I90" s="10"/>
      <c r="J90" s="53" t="s">
        <v>30</v>
      </c>
    </row>
    <row r="91" spans="1:10">
      <c r="A91" s="27">
        <v>78</v>
      </c>
      <c r="B91" s="54" t="s">
        <v>131</v>
      </c>
      <c r="C91" s="50" t="s">
        <v>8</v>
      </c>
      <c r="D91" s="9">
        <v>1</v>
      </c>
      <c r="E91" s="10"/>
      <c r="F91" s="10"/>
      <c r="G91" s="10"/>
      <c r="H91" s="10"/>
      <c r="I91" s="10"/>
      <c r="J91" s="53" t="s">
        <v>30</v>
      </c>
    </row>
    <row r="92" spans="1:10" ht="12.5">
      <c r="A92" s="50">
        <v>79</v>
      </c>
      <c r="B92" s="54" t="s">
        <v>132</v>
      </c>
      <c r="C92" s="57" t="s">
        <v>54</v>
      </c>
      <c r="D92" s="9">
        <v>1</v>
      </c>
      <c r="E92" s="10"/>
      <c r="F92" s="10"/>
      <c r="G92" s="10"/>
      <c r="H92" s="10"/>
      <c r="I92" s="10"/>
      <c r="J92" s="53" t="s">
        <v>30</v>
      </c>
    </row>
    <row r="93" spans="1:10" ht="12.5">
      <c r="A93" s="27">
        <v>80</v>
      </c>
      <c r="B93" s="54" t="s">
        <v>133</v>
      </c>
      <c r="C93" s="57" t="s">
        <v>54</v>
      </c>
      <c r="D93" s="9">
        <v>1</v>
      </c>
      <c r="E93" s="10"/>
      <c r="F93" s="10"/>
      <c r="G93" s="10"/>
      <c r="H93" s="10"/>
      <c r="I93" s="10"/>
      <c r="J93" s="53" t="s">
        <v>30</v>
      </c>
    </row>
    <row r="94" spans="1:10" ht="12.5">
      <c r="A94" s="50">
        <v>81</v>
      </c>
      <c r="B94" s="54" t="s">
        <v>134</v>
      </c>
      <c r="C94" s="57" t="s">
        <v>54</v>
      </c>
      <c r="D94" s="9">
        <v>1</v>
      </c>
      <c r="E94" s="10"/>
      <c r="F94" s="10"/>
      <c r="G94" s="10"/>
      <c r="H94" s="10"/>
      <c r="I94" s="10"/>
      <c r="J94" s="53" t="s">
        <v>30</v>
      </c>
    </row>
    <row r="95" spans="1:10" ht="12.5">
      <c r="A95" s="27">
        <v>82</v>
      </c>
      <c r="B95" s="54" t="s">
        <v>135</v>
      </c>
      <c r="C95" s="57" t="s">
        <v>54</v>
      </c>
      <c r="D95" s="9">
        <v>1</v>
      </c>
      <c r="E95" s="10"/>
      <c r="F95" s="10"/>
      <c r="G95" s="10"/>
      <c r="H95" s="10"/>
      <c r="I95" s="10"/>
      <c r="J95" s="53" t="s">
        <v>30</v>
      </c>
    </row>
    <row r="96" spans="1:10" ht="21">
      <c r="A96" s="50">
        <v>83</v>
      </c>
      <c r="B96" s="54" t="s">
        <v>136</v>
      </c>
      <c r="C96" s="57" t="s">
        <v>54</v>
      </c>
      <c r="D96" s="9">
        <v>1</v>
      </c>
      <c r="E96" s="10"/>
      <c r="F96" s="10"/>
      <c r="G96" s="10"/>
      <c r="H96" s="10"/>
      <c r="I96" s="10"/>
      <c r="J96" s="53" t="s">
        <v>30</v>
      </c>
    </row>
    <row r="97" spans="1:10" ht="12.5">
      <c r="A97" s="27">
        <v>84</v>
      </c>
      <c r="B97" s="54" t="s">
        <v>137</v>
      </c>
      <c r="C97" s="57" t="s">
        <v>54</v>
      </c>
      <c r="D97" s="9">
        <v>1</v>
      </c>
      <c r="E97" s="10"/>
      <c r="F97" s="10"/>
      <c r="G97" s="10"/>
      <c r="H97" s="10"/>
      <c r="I97" s="10"/>
      <c r="J97" s="53" t="s">
        <v>30</v>
      </c>
    </row>
    <row r="98" spans="1:10" ht="12.5">
      <c r="A98" s="50">
        <v>85</v>
      </c>
      <c r="B98" s="54" t="s">
        <v>138</v>
      </c>
      <c r="C98" s="57" t="s">
        <v>54</v>
      </c>
      <c r="D98" s="9">
        <v>1</v>
      </c>
      <c r="E98" s="10"/>
      <c r="F98" s="10"/>
      <c r="G98" s="10"/>
      <c r="H98" s="10"/>
      <c r="I98" s="10"/>
      <c r="J98" s="53" t="s">
        <v>30</v>
      </c>
    </row>
    <row r="99" spans="1:10" ht="12.5">
      <c r="A99" s="27">
        <v>86</v>
      </c>
      <c r="B99" s="54" t="s">
        <v>139</v>
      </c>
      <c r="C99" s="57" t="s">
        <v>54</v>
      </c>
      <c r="D99" s="9">
        <v>1</v>
      </c>
      <c r="E99" s="10"/>
      <c r="F99" s="10"/>
      <c r="G99" s="10"/>
      <c r="H99" s="10"/>
      <c r="I99" s="10"/>
      <c r="J99" s="53" t="s">
        <v>30</v>
      </c>
    </row>
    <row r="100" spans="1:10" s="15" customFormat="1">
      <c r="A100" s="68"/>
      <c r="B100" s="69" t="s">
        <v>18</v>
      </c>
      <c r="C100" s="73"/>
      <c r="D100" s="75"/>
      <c r="E100" s="75"/>
      <c r="F100" s="87"/>
      <c r="G100" s="87"/>
      <c r="H100" s="87"/>
      <c r="I100" s="87"/>
      <c r="J100" s="72"/>
    </row>
    <row r="101" spans="1:10" s="15" customFormat="1">
      <c r="A101" s="27">
        <v>87</v>
      </c>
      <c r="B101" s="63" t="s">
        <v>140</v>
      </c>
      <c r="C101" s="57" t="s">
        <v>26</v>
      </c>
      <c r="D101" s="9">
        <v>1</v>
      </c>
      <c r="E101" s="10"/>
      <c r="F101" s="91">
        <v>0</v>
      </c>
      <c r="G101" s="91">
        <v>0</v>
      </c>
      <c r="H101" s="91">
        <v>0</v>
      </c>
      <c r="I101" s="91">
        <v>0</v>
      </c>
      <c r="J101" s="6" t="s">
        <v>23</v>
      </c>
    </row>
    <row r="102" spans="1:10" s="15" customFormat="1">
      <c r="A102" s="27">
        <v>88</v>
      </c>
      <c r="B102" s="63" t="s">
        <v>141</v>
      </c>
      <c r="C102" s="57" t="s">
        <v>8</v>
      </c>
      <c r="D102" s="9">
        <v>1</v>
      </c>
      <c r="E102" s="10"/>
      <c r="F102" s="10"/>
      <c r="G102" s="10"/>
      <c r="H102" s="10"/>
      <c r="I102" s="10"/>
      <c r="J102" s="6" t="s">
        <v>23</v>
      </c>
    </row>
    <row r="103" spans="1:10" s="15" customFormat="1">
      <c r="A103" s="27">
        <v>89</v>
      </c>
      <c r="B103" s="62" t="s">
        <v>142</v>
      </c>
      <c r="C103" s="57" t="s">
        <v>8</v>
      </c>
      <c r="D103" s="9">
        <v>1</v>
      </c>
      <c r="E103" s="10"/>
      <c r="F103" s="10"/>
      <c r="G103" s="10"/>
      <c r="H103" s="10"/>
      <c r="I103" s="10"/>
      <c r="J103" s="6" t="s">
        <v>23</v>
      </c>
    </row>
    <row r="104" spans="1:10">
      <c r="A104" s="27">
        <v>90</v>
      </c>
      <c r="B104" s="62" t="s">
        <v>143</v>
      </c>
      <c r="C104" s="57" t="s">
        <v>62</v>
      </c>
      <c r="D104" s="28">
        <v>1</v>
      </c>
      <c r="E104" s="10"/>
      <c r="F104" s="10"/>
      <c r="G104" s="10"/>
      <c r="H104" s="10"/>
      <c r="I104" s="10"/>
      <c r="J104" s="6" t="s">
        <v>23</v>
      </c>
    </row>
    <row r="105" spans="1:10">
      <c r="A105" s="27">
        <v>91</v>
      </c>
      <c r="B105" s="62" t="s">
        <v>152</v>
      </c>
      <c r="C105" s="57" t="s">
        <v>8</v>
      </c>
      <c r="D105" s="28">
        <v>1</v>
      </c>
      <c r="E105" s="10"/>
      <c r="F105" s="10"/>
      <c r="G105" s="10"/>
      <c r="H105" s="10"/>
      <c r="I105" s="10"/>
      <c r="J105" s="6" t="s">
        <v>23</v>
      </c>
    </row>
    <row r="106" spans="1:10">
      <c r="A106" s="27">
        <v>92</v>
      </c>
      <c r="B106" s="7" t="s">
        <v>144</v>
      </c>
      <c r="C106" s="57" t="s">
        <v>62</v>
      </c>
      <c r="D106" s="28">
        <v>1</v>
      </c>
      <c r="E106" s="10"/>
      <c r="F106" s="10"/>
      <c r="G106" s="10"/>
      <c r="H106" s="10"/>
      <c r="I106" s="10"/>
      <c r="J106" s="4" t="s">
        <v>21</v>
      </c>
    </row>
    <row r="107" spans="1:10" s="15" customFormat="1">
      <c r="A107" s="27">
        <v>93</v>
      </c>
      <c r="B107" s="63" t="s">
        <v>145</v>
      </c>
      <c r="C107" s="57" t="s">
        <v>8</v>
      </c>
      <c r="D107" s="9">
        <v>1</v>
      </c>
      <c r="E107" s="10"/>
      <c r="F107" s="10"/>
      <c r="G107" s="10"/>
      <c r="H107" s="10"/>
      <c r="I107" s="10"/>
      <c r="J107" s="6" t="s">
        <v>22</v>
      </c>
    </row>
    <row r="108" spans="1:10" s="15" customFormat="1">
      <c r="A108" s="27">
        <v>94</v>
      </c>
      <c r="B108" s="63" t="s">
        <v>146</v>
      </c>
      <c r="C108" s="57" t="s">
        <v>62</v>
      </c>
      <c r="D108" s="9">
        <v>1</v>
      </c>
      <c r="E108" s="10"/>
      <c r="F108" s="10"/>
      <c r="G108" s="10"/>
      <c r="H108" s="10"/>
      <c r="I108" s="10"/>
      <c r="J108" s="6" t="s">
        <v>22</v>
      </c>
    </row>
    <row r="109" spans="1:10" s="15" customFormat="1">
      <c r="A109" s="27">
        <v>95</v>
      </c>
      <c r="B109" s="3" t="s">
        <v>147</v>
      </c>
      <c r="C109" s="57" t="s">
        <v>26</v>
      </c>
      <c r="D109" s="28">
        <v>1</v>
      </c>
      <c r="E109" s="10"/>
      <c r="F109" s="91">
        <v>0</v>
      </c>
      <c r="G109" s="91">
        <v>0</v>
      </c>
      <c r="H109" s="91">
        <v>0</v>
      </c>
      <c r="I109" s="91">
        <v>0</v>
      </c>
      <c r="J109" s="6" t="s">
        <v>22</v>
      </c>
    </row>
    <row r="110" spans="1:10" s="15" customFormat="1">
      <c r="A110" s="27">
        <v>96</v>
      </c>
      <c r="B110" s="5" t="s">
        <v>148</v>
      </c>
      <c r="C110" s="57" t="s">
        <v>26</v>
      </c>
      <c r="D110" s="28">
        <v>1</v>
      </c>
      <c r="E110" s="10"/>
      <c r="F110" s="91">
        <v>0</v>
      </c>
      <c r="G110" s="91">
        <v>0</v>
      </c>
      <c r="H110" s="91">
        <v>0</v>
      </c>
      <c r="I110" s="91">
        <v>0</v>
      </c>
      <c r="J110" s="6" t="s">
        <v>22</v>
      </c>
    </row>
    <row r="111" spans="1:10">
      <c r="A111" s="27">
        <v>97</v>
      </c>
      <c r="B111" s="7" t="s">
        <v>149</v>
      </c>
      <c r="C111" s="57" t="s">
        <v>26</v>
      </c>
      <c r="D111" s="28">
        <v>1</v>
      </c>
      <c r="E111" s="10"/>
      <c r="F111" s="91">
        <v>0</v>
      </c>
      <c r="G111" s="91">
        <v>0</v>
      </c>
      <c r="H111" s="91">
        <v>0</v>
      </c>
      <c r="I111" s="91">
        <v>0</v>
      </c>
      <c r="J111" s="4" t="s">
        <v>30</v>
      </c>
    </row>
    <row r="112" spans="1:10" ht="12.5">
      <c r="A112" s="27">
        <v>98</v>
      </c>
      <c r="B112" s="7" t="s">
        <v>150</v>
      </c>
      <c r="C112" s="57" t="s">
        <v>54</v>
      </c>
      <c r="D112" s="28">
        <v>1</v>
      </c>
      <c r="E112" s="10"/>
      <c r="F112" s="10"/>
      <c r="G112" s="10"/>
      <c r="H112" s="10"/>
      <c r="I112" s="10"/>
      <c r="J112" s="4" t="s">
        <v>30</v>
      </c>
    </row>
    <row r="113" spans="1:10" ht="12.5">
      <c r="A113" s="27">
        <v>99</v>
      </c>
      <c r="B113" s="7" t="s">
        <v>389</v>
      </c>
      <c r="C113" s="57" t="s">
        <v>55</v>
      </c>
      <c r="D113" s="28">
        <v>1</v>
      </c>
      <c r="E113" s="10"/>
      <c r="F113" s="91">
        <v>0</v>
      </c>
      <c r="G113" s="91">
        <v>0</v>
      </c>
      <c r="H113" s="91">
        <v>0</v>
      </c>
      <c r="I113" s="91">
        <v>0</v>
      </c>
      <c r="J113" s="4" t="s">
        <v>30</v>
      </c>
    </row>
    <row r="114" spans="1:10" ht="12.5">
      <c r="A114" s="27">
        <v>100</v>
      </c>
      <c r="B114" s="7" t="s">
        <v>151</v>
      </c>
      <c r="C114" s="57" t="s">
        <v>55</v>
      </c>
      <c r="D114" s="28">
        <v>1</v>
      </c>
      <c r="E114" s="10"/>
      <c r="F114" s="91">
        <v>0</v>
      </c>
      <c r="G114" s="91">
        <v>0</v>
      </c>
      <c r="H114" s="91">
        <v>0</v>
      </c>
      <c r="I114" s="91">
        <v>0</v>
      </c>
      <c r="J114" s="4" t="s">
        <v>30</v>
      </c>
    </row>
    <row r="115" spans="1:10" ht="11" thickBot="1">
      <c r="A115" s="15"/>
      <c r="B115" s="15"/>
      <c r="C115" s="15"/>
      <c r="D115" s="15"/>
    </row>
    <row r="116" spans="1:10" ht="42.5" thickBot="1">
      <c r="A116" s="15"/>
      <c r="B116" s="126" t="s">
        <v>425</v>
      </c>
      <c r="C116" s="15"/>
      <c r="G116" s="88" t="s">
        <v>33</v>
      </c>
      <c r="H116" s="89" t="s">
        <v>34</v>
      </c>
      <c r="I116" s="89" t="s">
        <v>35</v>
      </c>
      <c r="J116" s="90" t="s">
        <v>36</v>
      </c>
    </row>
    <row r="117" spans="1:10">
      <c r="A117" s="17"/>
      <c r="B117" s="18">
        <f>Kopsavilkums!B28</f>
        <v>0</v>
      </c>
      <c r="C117" s="19"/>
      <c r="G117" s="29" t="s">
        <v>30</v>
      </c>
      <c r="H117" s="30">
        <v>0.1</v>
      </c>
      <c r="I117" s="30" cm="1">
        <f t="array" ref="I117">SUM(IF($J$12:$J$114=$G117,$E$12:$I$114)*$E$8:$I$8)</f>
        <v>0</v>
      </c>
      <c r="J117" s="31">
        <f>H117*I117</f>
        <v>0</v>
      </c>
    </row>
    <row r="118" spans="1:10">
      <c r="A118" s="17"/>
      <c r="B118" s="15"/>
      <c r="C118" s="20"/>
      <c r="G118" s="32" t="s">
        <v>25</v>
      </c>
      <c r="H118" s="33">
        <v>0.3</v>
      </c>
      <c r="I118" s="33" cm="1">
        <f t="array" ref="I118">SUM(IF($J$12:$J$114=$G118,$E$12:$I$114)*$E$8:$I$8)</f>
        <v>0</v>
      </c>
      <c r="J118" s="34">
        <f>H118*I118</f>
        <v>0</v>
      </c>
    </row>
    <row r="119" spans="1:10">
      <c r="A119" s="21"/>
      <c r="B119" s="15"/>
      <c r="C119" s="22"/>
      <c r="G119" s="32" t="s">
        <v>23</v>
      </c>
      <c r="H119" s="33">
        <v>0.5</v>
      </c>
      <c r="I119" s="33" cm="1">
        <f t="array" ref="I119">SUM(IF($J$12:$J$114=$G119,$E$12:$I$114)*$E$8:$I$8)</f>
        <v>0</v>
      </c>
      <c r="J119" s="34">
        <f>H119*I119</f>
        <v>0</v>
      </c>
    </row>
    <row r="120" spans="1:10">
      <c r="G120" s="32" t="s">
        <v>21</v>
      </c>
      <c r="H120" s="33">
        <v>0.7</v>
      </c>
      <c r="I120" s="33" cm="1">
        <f t="array" ref="I120">SUM(IF($J$12:$J$114=$G120,$E$12:$I$114)*$E$8:$I$8)</f>
        <v>0</v>
      </c>
      <c r="J120" s="34">
        <f>H120*I120</f>
        <v>0</v>
      </c>
    </row>
    <row r="121" spans="1:10" ht="11" thickBot="1">
      <c r="G121" s="35" t="s">
        <v>22</v>
      </c>
      <c r="H121" s="36">
        <v>1</v>
      </c>
      <c r="I121" s="36" cm="1">
        <f t="array" ref="I121">SUM(IF($J$12:$J$114=$G121,$E$12:$I$114)*$E$8:$I$8)</f>
        <v>0</v>
      </c>
      <c r="J121" s="37">
        <f>H121*I121</f>
        <v>0</v>
      </c>
    </row>
    <row r="122" spans="1:10" ht="22.5" customHeight="1" thickBot="1">
      <c r="G122" s="143" t="s">
        <v>59</v>
      </c>
      <c r="H122" s="144"/>
      <c r="I122" s="145"/>
      <c r="J122" s="38">
        <f>SUBTOTAL(9,J117:J121)</f>
        <v>0</v>
      </c>
    </row>
    <row r="135" spans="5:5">
      <c r="E135" s="12" cm="1">
        <f t="array" ref="E135">SUM(IF($J$12:$J$114=$G122,$E$12:$I$114)*$E$8:$I$8)</f>
        <v>0</v>
      </c>
    </row>
  </sheetData>
  <mergeCells count="10">
    <mergeCell ref="E9:I9"/>
    <mergeCell ref="G122:I122"/>
    <mergeCell ref="A2:J2"/>
    <mergeCell ref="A3:J3"/>
    <mergeCell ref="J9:J10"/>
    <mergeCell ref="A9:A10"/>
    <mergeCell ref="B9:B10"/>
    <mergeCell ref="C9:C10"/>
    <mergeCell ref="D9:D10"/>
    <mergeCell ref="E7:I7"/>
  </mergeCells>
  <phoneticPr fontId="12" type="noConversion"/>
  <conditionalFormatting sqref="D12:D103 E35:I35 E100:I100 D107:D108">
    <cfRule type="cellIs" dxfId="35" priority="24" operator="equal">
      <formula>0</formula>
    </cfRule>
  </conditionalFormatting>
  <conditionalFormatting sqref="E11:I34 E36:I99 E101 E102:I108 E109:E111 E112:I112 E113:E114">
    <cfRule type="cellIs" dxfId="34" priority="20" stopIfTrue="1" operator="equal">
      <formula>0</formula>
    </cfRule>
  </conditionalFormatting>
  <conditionalFormatting sqref="E12:I34 E36:I59 E61:I99 E101 E102:I108 E109:E111 E112:I112 E113:E114">
    <cfRule type="cellIs" dxfId="33" priority="17" operator="greaterThan">
      <formula>0</formula>
    </cfRule>
  </conditionalFormatting>
  <pageMargins left="0.70866141732283472" right="0.70866141732283472" top="0.39370078740157483" bottom="0.39370078740157483" header="0.31496062992125984" footer="0.31496062992125984"/>
  <pageSetup paperSize="9" scale="99" fitToHeight="0" orientation="landscape" r:id="rId1"/>
  <ignoredErrors>
    <ignoredError sqref="E100 E3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6BE04-C20D-4D44-B093-EF7CD1FD3CE4}">
  <sheetPr>
    <pageSetUpPr fitToPage="1"/>
  </sheetPr>
  <dimension ref="A1:J83"/>
  <sheetViews>
    <sheetView showGridLines="0" showZeros="0" topLeftCell="A54" zoomScaleNormal="100" workbookViewId="0">
      <selection activeCell="B77" sqref="B77"/>
    </sheetView>
  </sheetViews>
  <sheetFormatPr defaultColWidth="9.1796875" defaultRowHeight="10.5"/>
  <cols>
    <col min="1" max="1" width="5.81640625" style="12" customWidth="1"/>
    <col min="2" max="2" width="42.54296875" style="12" customWidth="1"/>
    <col min="3" max="3" width="9.1796875" style="12"/>
    <col min="4" max="4" width="9.1796875" style="12" customWidth="1"/>
    <col min="5" max="16384" width="9.1796875" style="12"/>
  </cols>
  <sheetData>
    <row r="1" spans="1:10" s="26" customFormat="1" ht="14.15" customHeight="1">
      <c r="A1" s="23"/>
      <c r="B1" s="24"/>
      <c r="C1" s="25"/>
      <c r="D1" s="25"/>
      <c r="E1" s="25"/>
      <c r="F1" s="25"/>
      <c r="G1" s="25"/>
      <c r="H1" s="25"/>
      <c r="I1" s="25"/>
    </row>
    <row r="2" spans="1:10" s="26" customFormat="1" ht="14.15" customHeight="1">
      <c r="A2" s="131" t="s">
        <v>19</v>
      </c>
      <c r="B2" s="131"/>
      <c r="C2" s="131"/>
      <c r="D2" s="131"/>
      <c r="E2" s="131"/>
      <c r="F2" s="131"/>
      <c r="G2" s="131"/>
      <c r="H2" s="131"/>
      <c r="I2" s="131"/>
      <c r="J2" s="131"/>
    </row>
    <row r="3" spans="1:10" ht="14.15" customHeight="1">
      <c r="A3" s="146" t="s">
        <v>295</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55" t="s">
        <v>391</v>
      </c>
      <c r="F6" s="155"/>
      <c r="G6" s="155"/>
      <c r="H6" s="155"/>
      <c r="I6" s="155"/>
    </row>
    <row r="7" spans="1:10" ht="14.15" customHeight="1">
      <c r="A7" s="11"/>
      <c r="B7" s="14"/>
      <c r="C7" s="13"/>
      <c r="D7" s="13"/>
      <c r="E7" s="119">
        <v>0.05</v>
      </c>
      <c r="F7" s="119">
        <v>0.15</v>
      </c>
      <c r="G7" s="119">
        <v>0.35</v>
      </c>
      <c r="H7" s="119">
        <v>0.35</v>
      </c>
      <c r="I7" s="119">
        <v>0.1</v>
      </c>
    </row>
    <row r="8" spans="1:10" ht="14.15" customHeight="1">
      <c r="A8" s="149" t="s">
        <v>24</v>
      </c>
      <c r="B8" s="150" t="s">
        <v>9</v>
      </c>
      <c r="C8" s="152" t="s">
        <v>6</v>
      </c>
      <c r="D8" s="154" t="s">
        <v>7</v>
      </c>
      <c r="E8" s="142" t="s">
        <v>424</v>
      </c>
      <c r="F8" s="142"/>
      <c r="G8" s="142"/>
      <c r="H8" s="142"/>
      <c r="I8" s="142"/>
      <c r="J8" s="156" t="s">
        <v>33</v>
      </c>
    </row>
    <row r="9" spans="1:10" ht="31.5">
      <c r="A9" s="149"/>
      <c r="B9" s="151"/>
      <c r="C9" s="153"/>
      <c r="D9" s="151"/>
      <c r="E9" s="66" t="s">
        <v>397</v>
      </c>
      <c r="F9" s="66" t="s">
        <v>392</v>
      </c>
      <c r="G9" s="66" t="s">
        <v>394</v>
      </c>
      <c r="H9" s="66" t="s">
        <v>395</v>
      </c>
      <c r="I9" s="66" t="s">
        <v>396</v>
      </c>
      <c r="J9" s="156"/>
    </row>
    <row r="10" spans="1:10">
      <c r="A10" s="68"/>
      <c r="B10" s="69" t="s">
        <v>63</v>
      </c>
      <c r="C10" s="73"/>
      <c r="D10" s="70"/>
      <c r="E10" s="64"/>
      <c r="F10" s="76"/>
      <c r="G10" s="76"/>
      <c r="H10" s="76"/>
      <c r="I10" s="76"/>
      <c r="J10" s="74"/>
    </row>
    <row r="11" spans="1:10" s="15" customFormat="1" ht="11.25" customHeight="1">
      <c r="A11" s="27">
        <v>1</v>
      </c>
      <c r="B11" s="2" t="s">
        <v>153</v>
      </c>
      <c r="C11" s="57" t="s">
        <v>54</v>
      </c>
      <c r="D11" s="9">
        <v>1</v>
      </c>
      <c r="E11" s="10"/>
      <c r="F11" s="10"/>
      <c r="G11" s="10"/>
      <c r="H11" s="10"/>
      <c r="I11" s="10"/>
      <c r="J11" s="6" t="s">
        <v>25</v>
      </c>
    </row>
    <row r="12" spans="1:10" s="15" customFormat="1" ht="11.25" customHeight="1">
      <c r="A12" s="27">
        <v>2</v>
      </c>
      <c r="B12" s="2" t="s">
        <v>154</v>
      </c>
      <c r="C12" s="57" t="s">
        <v>54</v>
      </c>
      <c r="D12" s="9">
        <v>1</v>
      </c>
      <c r="E12" s="10"/>
      <c r="F12" s="10"/>
      <c r="G12" s="10"/>
      <c r="H12" s="10"/>
      <c r="I12" s="10"/>
      <c r="J12" s="6" t="s">
        <v>25</v>
      </c>
    </row>
    <row r="13" spans="1:10" s="15" customFormat="1" ht="11.25" customHeight="1">
      <c r="A13" s="27">
        <v>3</v>
      </c>
      <c r="B13" s="2" t="s">
        <v>155</v>
      </c>
      <c r="C13" s="57" t="s">
        <v>54</v>
      </c>
      <c r="D13" s="9">
        <v>1</v>
      </c>
      <c r="E13" s="10"/>
      <c r="F13" s="10"/>
      <c r="G13" s="10"/>
      <c r="H13" s="10"/>
      <c r="I13" s="10"/>
      <c r="J13" s="6" t="s">
        <v>25</v>
      </c>
    </row>
    <row r="14" spans="1:10" s="15" customFormat="1" ht="11.25" customHeight="1">
      <c r="A14" s="27">
        <v>4</v>
      </c>
      <c r="B14" s="7" t="s">
        <v>156</v>
      </c>
      <c r="C14" s="57" t="s">
        <v>54</v>
      </c>
      <c r="D14" s="9">
        <v>1</v>
      </c>
      <c r="E14" s="10"/>
      <c r="F14" s="10"/>
      <c r="G14" s="10"/>
      <c r="H14" s="10"/>
      <c r="I14" s="10"/>
      <c r="J14" s="6" t="s">
        <v>25</v>
      </c>
    </row>
    <row r="15" spans="1:10" s="15" customFormat="1" ht="11.25" customHeight="1">
      <c r="A15" s="27">
        <v>5</v>
      </c>
      <c r="B15" s="7" t="s">
        <v>157</v>
      </c>
      <c r="C15" s="57" t="s">
        <v>54</v>
      </c>
      <c r="D15" s="9">
        <v>1</v>
      </c>
      <c r="E15" s="10"/>
      <c r="F15" s="10"/>
      <c r="G15" s="10"/>
      <c r="H15" s="10"/>
      <c r="I15" s="10"/>
      <c r="J15" s="6" t="s">
        <v>21</v>
      </c>
    </row>
    <row r="16" spans="1:10" s="15" customFormat="1" ht="11.25" customHeight="1">
      <c r="A16" s="27">
        <v>6</v>
      </c>
      <c r="B16" s="7" t="s">
        <v>158</v>
      </c>
      <c r="C16" s="57" t="s">
        <v>243</v>
      </c>
      <c r="D16" s="9">
        <v>1</v>
      </c>
      <c r="E16" s="10"/>
      <c r="F16" s="10"/>
      <c r="G16" s="10"/>
      <c r="H16" s="10"/>
      <c r="I16" s="10"/>
      <c r="J16" s="6" t="s">
        <v>25</v>
      </c>
    </row>
    <row r="17" spans="1:10" s="15" customFormat="1" ht="11.25" customHeight="1">
      <c r="A17" s="27">
        <v>7</v>
      </c>
      <c r="B17" s="58" t="s">
        <v>159</v>
      </c>
      <c r="C17" s="57" t="s">
        <v>243</v>
      </c>
      <c r="D17" s="9">
        <v>1</v>
      </c>
      <c r="E17" s="10"/>
      <c r="F17" s="10"/>
      <c r="G17" s="10"/>
      <c r="H17" s="10"/>
      <c r="I17" s="10"/>
      <c r="J17" s="6" t="s">
        <v>25</v>
      </c>
    </row>
    <row r="18" spans="1:10" ht="11.25" customHeight="1">
      <c r="A18" s="27">
        <v>8</v>
      </c>
      <c r="B18" s="58" t="s">
        <v>160</v>
      </c>
      <c r="C18" s="57" t="s">
        <v>243</v>
      </c>
      <c r="D18" s="9">
        <v>1</v>
      </c>
      <c r="E18" s="10"/>
      <c r="F18" s="10"/>
      <c r="G18" s="10"/>
      <c r="H18" s="10"/>
      <c r="I18" s="10"/>
      <c r="J18" s="6" t="s">
        <v>25</v>
      </c>
    </row>
    <row r="19" spans="1:10" ht="11.25" customHeight="1">
      <c r="A19" s="27">
        <v>9</v>
      </c>
      <c r="B19" s="58" t="s">
        <v>161</v>
      </c>
      <c r="C19" s="57" t="s">
        <v>243</v>
      </c>
      <c r="D19" s="9">
        <v>1</v>
      </c>
      <c r="E19" s="10"/>
      <c r="F19" s="10"/>
      <c r="G19" s="10"/>
      <c r="H19" s="10"/>
      <c r="I19" s="10"/>
      <c r="J19" s="6" t="s">
        <v>25</v>
      </c>
    </row>
    <row r="20" spans="1:10" ht="11.25" customHeight="1">
      <c r="A20" s="27">
        <v>10</v>
      </c>
      <c r="B20" s="56" t="s">
        <v>162</v>
      </c>
      <c r="C20" s="57" t="s">
        <v>243</v>
      </c>
      <c r="D20" s="9">
        <v>1</v>
      </c>
      <c r="E20" s="10"/>
      <c r="F20" s="10"/>
      <c r="G20" s="10"/>
      <c r="H20" s="10"/>
      <c r="I20" s="10"/>
      <c r="J20" s="52" t="s">
        <v>22</v>
      </c>
    </row>
    <row r="21" spans="1:10" ht="12.5">
      <c r="A21" s="27">
        <v>11</v>
      </c>
      <c r="B21" s="56" t="s">
        <v>163</v>
      </c>
      <c r="C21" s="57" t="s">
        <v>243</v>
      </c>
      <c r="D21" s="9">
        <v>1</v>
      </c>
      <c r="E21" s="10"/>
      <c r="F21" s="10"/>
      <c r="G21" s="10"/>
      <c r="H21" s="10"/>
      <c r="I21" s="10"/>
      <c r="J21" s="52" t="s">
        <v>22</v>
      </c>
    </row>
    <row r="22" spans="1:10" ht="12.5">
      <c r="A22" s="27">
        <v>12</v>
      </c>
      <c r="B22" s="56" t="s">
        <v>164</v>
      </c>
      <c r="C22" s="57" t="s">
        <v>64</v>
      </c>
      <c r="D22" s="9">
        <v>1</v>
      </c>
      <c r="E22" s="10"/>
      <c r="F22" s="10"/>
      <c r="G22" s="10"/>
      <c r="H22" s="10"/>
      <c r="I22" s="10"/>
      <c r="J22" s="52" t="s">
        <v>22</v>
      </c>
    </row>
    <row r="23" spans="1:10" ht="12.5">
      <c r="A23" s="27">
        <v>13</v>
      </c>
      <c r="B23" s="56" t="s">
        <v>165</v>
      </c>
      <c r="C23" s="57" t="s">
        <v>64</v>
      </c>
      <c r="D23" s="9">
        <v>1</v>
      </c>
      <c r="E23" s="10"/>
      <c r="F23" s="10"/>
      <c r="G23" s="10"/>
      <c r="H23" s="10"/>
      <c r="I23" s="10"/>
      <c r="J23" s="52" t="s">
        <v>22</v>
      </c>
    </row>
    <row r="24" spans="1:10" ht="12.5">
      <c r="A24" s="27">
        <v>14</v>
      </c>
      <c r="B24" s="56" t="s">
        <v>166</v>
      </c>
      <c r="C24" s="57" t="s">
        <v>243</v>
      </c>
      <c r="D24" s="9">
        <v>1</v>
      </c>
      <c r="E24" s="10"/>
      <c r="F24" s="10"/>
      <c r="G24" s="10"/>
      <c r="H24" s="10"/>
      <c r="I24" s="10"/>
      <c r="J24" s="52" t="s">
        <v>22</v>
      </c>
    </row>
    <row r="25" spans="1:10" ht="11.25" customHeight="1">
      <c r="A25" s="27">
        <v>15</v>
      </c>
      <c r="B25" s="56" t="s">
        <v>167</v>
      </c>
      <c r="C25" s="57" t="s">
        <v>243</v>
      </c>
      <c r="D25" s="9">
        <v>1</v>
      </c>
      <c r="E25" s="10"/>
      <c r="F25" s="10"/>
      <c r="G25" s="10"/>
      <c r="H25" s="10"/>
      <c r="I25" s="10"/>
      <c r="J25" s="52" t="s">
        <v>22</v>
      </c>
    </row>
    <row r="26" spans="1:10" s="15" customFormat="1">
      <c r="A26" s="68"/>
      <c r="B26" s="69" t="s">
        <v>168</v>
      </c>
      <c r="C26" s="73"/>
      <c r="D26" s="71"/>
      <c r="E26" s="71"/>
      <c r="F26" s="81"/>
      <c r="G26" s="81"/>
      <c r="H26" s="81"/>
      <c r="I26" s="81"/>
      <c r="J26" s="72"/>
    </row>
    <row r="27" spans="1:10" s="15" customFormat="1" ht="12.5">
      <c r="A27" s="50">
        <v>16</v>
      </c>
      <c r="B27" s="82" t="s">
        <v>169</v>
      </c>
      <c r="C27" s="57" t="s">
        <v>243</v>
      </c>
      <c r="D27" s="9">
        <v>1</v>
      </c>
      <c r="E27" s="10"/>
      <c r="F27" s="10"/>
      <c r="G27" s="10"/>
      <c r="H27" s="10"/>
      <c r="I27" s="10"/>
      <c r="J27" s="4" t="s">
        <v>23</v>
      </c>
    </row>
    <row r="28" spans="1:10" s="15" customFormat="1" ht="12.5">
      <c r="A28" s="50">
        <v>17</v>
      </c>
      <c r="B28" s="82" t="s">
        <v>170</v>
      </c>
      <c r="C28" s="57" t="s">
        <v>243</v>
      </c>
      <c r="D28" s="9">
        <v>1</v>
      </c>
      <c r="E28" s="10"/>
      <c r="F28" s="10"/>
      <c r="G28" s="10"/>
      <c r="H28" s="10"/>
      <c r="I28" s="10"/>
      <c r="J28" s="4" t="s">
        <v>23</v>
      </c>
    </row>
    <row r="29" spans="1:10" s="15" customFormat="1" ht="12.5">
      <c r="A29" s="50">
        <v>18</v>
      </c>
      <c r="B29" s="82" t="s">
        <v>171</v>
      </c>
      <c r="C29" s="57" t="s">
        <v>243</v>
      </c>
      <c r="D29" s="9">
        <v>1</v>
      </c>
      <c r="E29" s="10"/>
      <c r="F29" s="10"/>
      <c r="G29" s="10"/>
      <c r="H29" s="10"/>
      <c r="I29" s="10"/>
      <c r="J29" s="4" t="s">
        <v>23</v>
      </c>
    </row>
    <row r="30" spans="1:10" s="15" customFormat="1" ht="12.5">
      <c r="A30" s="50">
        <v>19</v>
      </c>
      <c r="B30" s="82" t="s">
        <v>172</v>
      </c>
      <c r="C30" s="57" t="s">
        <v>243</v>
      </c>
      <c r="D30" s="9">
        <v>1</v>
      </c>
      <c r="E30" s="10"/>
      <c r="F30" s="10"/>
      <c r="G30" s="10"/>
      <c r="H30" s="10"/>
      <c r="I30" s="10"/>
      <c r="J30" s="4" t="s">
        <v>23</v>
      </c>
    </row>
    <row r="31" spans="1:10" s="15" customFormat="1" ht="21">
      <c r="A31" s="50">
        <v>20</v>
      </c>
      <c r="B31" s="82" t="s">
        <v>173</v>
      </c>
      <c r="C31" s="57" t="s">
        <v>243</v>
      </c>
      <c r="D31" s="9">
        <v>1</v>
      </c>
      <c r="E31" s="10"/>
      <c r="F31" s="10"/>
      <c r="G31" s="10"/>
      <c r="H31" s="10"/>
      <c r="I31" s="10"/>
      <c r="J31" s="4" t="s">
        <v>23</v>
      </c>
    </row>
    <row r="32" spans="1:10" s="15" customFormat="1" ht="21">
      <c r="A32" s="50">
        <v>21</v>
      </c>
      <c r="B32" s="82" t="s">
        <v>174</v>
      </c>
      <c r="C32" s="57" t="s">
        <v>243</v>
      </c>
      <c r="D32" s="9">
        <v>1</v>
      </c>
      <c r="E32" s="10"/>
      <c r="F32" s="10"/>
      <c r="G32" s="10"/>
      <c r="H32" s="10"/>
      <c r="I32" s="10"/>
      <c r="J32" s="4" t="s">
        <v>23</v>
      </c>
    </row>
    <row r="33" spans="1:10" s="15" customFormat="1" ht="12.5">
      <c r="A33" s="50">
        <v>22</v>
      </c>
      <c r="B33" s="82" t="s">
        <v>175</v>
      </c>
      <c r="C33" s="57" t="s">
        <v>243</v>
      </c>
      <c r="D33" s="9">
        <v>1</v>
      </c>
      <c r="E33" s="10"/>
      <c r="F33" s="10"/>
      <c r="G33" s="10"/>
      <c r="H33" s="10"/>
      <c r="I33" s="10"/>
      <c r="J33" s="4" t="s">
        <v>23</v>
      </c>
    </row>
    <row r="34" spans="1:10" s="15" customFormat="1" ht="12.5">
      <c r="A34" s="50">
        <v>23</v>
      </c>
      <c r="B34" s="82" t="s">
        <v>176</v>
      </c>
      <c r="C34" s="57" t="s">
        <v>64</v>
      </c>
      <c r="D34" s="9">
        <v>1</v>
      </c>
      <c r="E34" s="10"/>
      <c r="F34" s="10"/>
      <c r="G34" s="10"/>
      <c r="H34" s="10"/>
      <c r="I34" s="10"/>
      <c r="J34" s="4" t="s">
        <v>23</v>
      </c>
    </row>
    <row r="35" spans="1:10" s="15" customFormat="1" ht="12.5">
      <c r="A35" s="50">
        <v>24</v>
      </c>
      <c r="B35" s="82" t="s">
        <v>177</v>
      </c>
      <c r="C35" s="57" t="s">
        <v>243</v>
      </c>
      <c r="D35" s="9">
        <v>1</v>
      </c>
      <c r="E35" s="10"/>
      <c r="F35" s="10"/>
      <c r="G35" s="10"/>
      <c r="H35" s="10"/>
      <c r="I35" s="10"/>
      <c r="J35" s="4" t="s">
        <v>23</v>
      </c>
    </row>
    <row r="36" spans="1:10" s="15" customFormat="1" ht="12.5">
      <c r="A36" s="50">
        <v>25</v>
      </c>
      <c r="B36" s="82" t="s">
        <v>178</v>
      </c>
      <c r="C36" s="57" t="s">
        <v>243</v>
      </c>
      <c r="D36" s="9">
        <v>1</v>
      </c>
      <c r="E36" s="10"/>
      <c r="F36" s="10"/>
      <c r="G36" s="10"/>
      <c r="H36" s="10"/>
      <c r="I36" s="10"/>
      <c r="J36" s="4" t="s">
        <v>23</v>
      </c>
    </row>
    <row r="37" spans="1:10" s="15" customFormat="1" ht="12.5">
      <c r="A37" s="50">
        <v>26</v>
      </c>
      <c r="B37" s="82" t="s">
        <v>179</v>
      </c>
      <c r="C37" s="57" t="s">
        <v>243</v>
      </c>
      <c r="D37" s="9">
        <v>1</v>
      </c>
      <c r="E37" s="10"/>
      <c r="F37" s="10"/>
      <c r="G37" s="10"/>
      <c r="H37" s="10"/>
      <c r="I37" s="10"/>
      <c r="J37" s="4" t="s">
        <v>23</v>
      </c>
    </row>
    <row r="38" spans="1:10" s="15" customFormat="1" ht="12.5">
      <c r="A38" s="50">
        <v>27</v>
      </c>
      <c r="B38" s="82" t="s">
        <v>180</v>
      </c>
      <c r="C38" s="57" t="s">
        <v>243</v>
      </c>
      <c r="D38" s="9">
        <v>1</v>
      </c>
      <c r="E38" s="10"/>
      <c r="F38" s="10"/>
      <c r="G38" s="10"/>
      <c r="H38" s="10"/>
      <c r="I38" s="10"/>
      <c r="J38" s="4" t="s">
        <v>23</v>
      </c>
    </row>
    <row r="39" spans="1:10" s="15" customFormat="1" ht="12.5">
      <c r="A39" s="50">
        <v>28</v>
      </c>
      <c r="B39" s="82" t="s">
        <v>181</v>
      </c>
      <c r="C39" s="57" t="s">
        <v>243</v>
      </c>
      <c r="D39" s="9">
        <v>1</v>
      </c>
      <c r="E39" s="10"/>
      <c r="F39" s="10"/>
      <c r="G39" s="10"/>
      <c r="H39" s="10"/>
      <c r="I39" s="10"/>
      <c r="J39" s="4" t="s">
        <v>23</v>
      </c>
    </row>
    <row r="40" spans="1:10" s="15" customFormat="1" ht="12.5">
      <c r="A40" s="50">
        <v>29</v>
      </c>
      <c r="B40" s="82" t="s">
        <v>182</v>
      </c>
      <c r="C40" s="57" t="s">
        <v>243</v>
      </c>
      <c r="D40" s="9">
        <v>1</v>
      </c>
      <c r="E40" s="10"/>
      <c r="F40" s="10"/>
      <c r="G40" s="10"/>
      <c r="H40" s="10"/>
      <c r="I40" s="10"/>
      <c r="J40" s="4" t="s">
        <v>23</v>
      </c>
    </row>
    <row r="41" spans="1:10" s="15" customFormat="1" ht="12.5">
      <c r="A41" s="50">
        <v>30</v>
      </c>
      <c r="B41" s="82" t="s">
        <v>183</v>
      </c>
      <c r="C41" s="57" t="s">
        <v>243</v>
      </c>
      <c r="D41" s="9">
        <v>1</v>
      </c>
      <c r="E41" s="10"/>
      <c r="F41" s="10"/>
      <c r="G41" s="10"/>
      <c r="H41" s="10"/>
      <c r="I41" s="10"/>
      <c r="J41" s="4" t="s">
        <v>23</v>
      </c>
    </row>
    <row r="42" spans="1:10" s="15" customFormat="1" ht="12.5">
      <c r="A42" s="50">
        <v>31</v>
      </c>
      <c r="B42" s="82" t="s">
        <v>184</v>
      </c>
      <c r="C42" s="57" t="s">
        <v>243</v>
      </c>
      <c r="D42" s="9">
        <v>1</v>
      </c>
      <c r="E42" s="10"/>
      <c r="F42" s="10"/>
      <c r="G42" s="10"/>
      <c r="H42" s="10"/>
      <c r="I42" s="10"/>
      <c r="J42" s="4" t="s">
        <v>23</v>
      </c>
    </row>
    <row r="43" spans="1:10" s="15" customFormat="1" ht="11.25" customHeight="1">
      <c r="A43" s="50">
        <v>32</v>
      </c>
      <c r="B43" s="82" t="s">
        <v>185</v>
      </c>
      <c r="C43" s="57" t="s">
        <v>243</v>
      </c>
      <c r="D43" s="9">
        <v>1</v>
      </c>
      <c r="E43" s="10"/>
      <c r="F43" s="10"/>
      <c r="G43" s="10"/>
      <c r="H43" s="10"/>
      <c r="I43" s="10"/>
      <c r="J43" s="4" t="s">
        <v>23</v>
      </c>
    </row>
    <row r="44" spans="1:10" s="15" customFormat="1" ht="21">
      <c r="A44" s="50">
        <v>33</v>
      </c>
      <c r="B44" s="82" t="s">
        <v>186</v>
      </c>
      <c r="C44" s="57" t="s">
        <v>243</v>
      </c>
      <c r="D44" s="9">
        <v>1</v>
      </c>
      <c r="E44" s="10"/>
      <c r="F44" s="10"/>
      <c r="G44" s="10"/>
      <c r="H44" s="10"/>
      <c r="I44" s="10"/>
      <c r="J44" s="4" t="s">
        <v>23</v>
      </c>
    </row>
    <row r="45" spans="1:10" s="15" customFormat="1" ht="21">
      <c r="A45" s="50">
        <v>34</v>
      </c>
      <c r="B45" s="82" t="s">
        <v>187</v>
      </c>
      <c r="C45" s="57" t="s">
        <v>243</v>
      </c>
      <c r="D45" s="9">
        <v>1</v>
      </c>
      <c r="E45" s="10"/>
      <c r="F45" s="10"/>
      <c r="G45" s="10"/>
      <c r="H45" s="10"/>
      <c r="I45" s="10"/>
      <c r="J45" s="4" t="s">
        <v>23</v>
      </c>
    </row>
    <row r="46" spans="1:10" s="15" customFormat="1" ht="12.5">
      <c r="A46" s="50">
        <v>35</v>
      </c>
      <c r="B46" s="82" t="s">
        <v>188</v>
      </c>
      <c r="C46" s="57" t="s">
        <v>243</v>
      </c>
      <c r="D46" s="9">
        <v>1</v>
      </c>
      <c r="E46" s="10"/>
      <c r="F46" s="10"/>
      <c r="G46" s="10"/>
      <c r="H46" s="10"/>
      <c r="I46" s="10"/>
      <c r="J46" s="4" t="s">
        <v>23</v>
      </c>
    </row>
    <row r="47" spans="1:10" s="15" customFormat="1" ht="12.5">
      <c r="A47" s="50">
        <v>36</v>
      </c>
      <c r="B47" s="82" t="s">
        <v>189</v>
      </c>
      <c r="C47" s="57" t="s">
        <v>243</v>
      </c>
      <c r="D47" s="9">
        <v>1</v>
      </c>
      <c r="E47" s="10"/>
      <c r="F47" s="10"/>
      <c r="G47" s="10"/>
      <c r="H47" s="10"/>
      <c r="I47" s="10"/>
      <c r="J47" s="4" t="s">
        <v>23</v>
      </c>
    </row>
    <row r="48" spans="1:10" s="15" customFormat="1" ht="21">
      <c r="A48" s="50">
        <v>37</v>
      </c>
      <c r="B48" s="82" t="s">
        <v>190</v>
      </c>
      <c r="C48" s="57" t="s">
        <v>243</v>
      </c>
      <c r="D48" s="9">
        <v>1</v>
      </c>
      <c r="E48" s="10"/>
      <c r="F48" s="10"/>
      <c r="G48" s="10"/>
      <c r="H48" s="10"/>
      <c r="I48" s="10"/>
      <c r="J48" s="4" t="s">
        <v>23</v>
      </c>
    </row>
    <row r="49" spans="1:10" s="15" customFormat="1">
      <c r="A49" s="50">
        <v>38</v>
      </c>
      <c r="B49" s="82" t="s">
        <v>191</v>
      </c>
      <c r="C49" s="84" t="s">
        <v>8</v>
      </c>
      <c r="D49" s="9">
        <v>1</v>
      </c>
      <c r="E49" s="10"/>
      <c r="F49" s="10"/>
      <c r="G49" s="10"/>
      <c r="H49" s="10"/>
      <c r="I49" s="10"/>
      <c r="J49" s="4" t="s">
        <v>23</v>
      </c>
    </row>
    <row r="50" spans="1:10" ht="12.5">
      <c r="A50" s="50">
        <v>39</v>
      </c>
      <c r="B50" s="83" t="s">
        <v>192</v>
      </c>
      <c r="C50" s="57" t="s">
        <v>243</v>
      </c>
      <c r="D50" s="9">
        <v>1</v>
      </c>
      <c r="E50" s="10"/>
      <c r="F50" s="10"/>
      <c r="G50" s="10"/>
      <c r="H50" s="10"/>
      <c r="I50" s="10"/>
      <c r="J50" s="4" t="s">
        <v>23</v>
      </c>
    </row>
    <row r="51" spans="1:10" ht="12.5">
      <c r="A51" s="50">
        <v>40</v>
      </c>
      <c r="B51" s="7" t="s">
        <v>193</v>
      </c>
      <c r="C51" s="57" t="s">
        <v>243</v>
      </c>
      <c r="D51" s="9">
        <v>1</v>
      </c>
      <c r="E51" s="10"/>
      <c r="F51" s="10"/>
      <c r="G51" s="10"/>
      <c r="H51" s="10"/>
      <c r="I51" s="10"/>
      <c r="J51" s="4" t="s">
        <v>25</v>
      </c>
    </row>
    <row r="52" spans="1:10" ht="12.5">
      <c r="A52" s="50">
        <v>41</v>
      </c>
      <c r="B52" s="54" t="s">
        <v>194</v>
      </c>
      <c r="C52" s="57" t="s">
        <v>243</v>
      </c>
      <c r="D52" s="9">
        <v>1</v>
      </c>
      <c r="E52" s="10"/>
      <c r="F52" s="10"/>
      <c r="G52" s="10"/>
      <c r="H52" s="10"/>
      <c r="I52" s="10"/>
      <c r="J52" s="53" t="s">
        <v>30</v>
      </c>
    </row>
    <row r="53" spans="1:10" ht="21">
      <c r="A53" s="50">
        <v>42</v>
      </c>
      <c r="B53" s="54" t="s">
        <v>195</v>
      </c>
      <c r="C53" s="57" t="s">
        <v>243</v>
      </c>
      <c r="D53" s="9">
        <v>1</v>
      </c>
      <c r="E53" s="10"/>
      <c r="F53" s="10"/>
      <c r="G53" s="10"/>
      <c r="H53" s="10"/>
      <c r="I53" s="10"/>
      <c r="J53" s="53" t="s">
        <v>30</v>
      </c>
    </row>
    <row r="54" spans="1:10" ht="21">
      <c r="A54" s="50">
        <v>43</v>
      </c>
      <c r="B54" s="54" t="s">
        <v>196</v>
      </c>
      <c r="C54" s="57" t="s">
        <v>243</v>
      </c>
      <c r="D54" s="9">
        <v>1</v>
      </c>
      <c r="E54" s="10"/>
      <c r="F54" s="10"/>
      <c r="G54" s="10"/>
      <c r="H54" s="10"/>
      <c r="I54" s="10"/>
      <c r="J54" s="53" t="s">
        <v>30</v>
      </c>
    </row>
    <row r="55" spans="1:10" ht="21">
      <c r="A55" s="50">
        <v>44</v>
      </c>
      <c r="B55" s="54" t="s">
        <v>197</v>
      </c>
      <c r="C55" s="57" t="s">
        <v>243</v>
      </c>
      <c r="D55" s="9">
        <v>1</v>
      </c>
      <c r="E55" s="10"/>
      <c r="F55" s="10"/>
      <c r="G55" s="10"/>
      <c r="H55" s="10"/>
      <c r="I55" s="10"/>
      <c r="J55" s="53" t="s">
        <v>30</v>
      </c>
    </row>
    <row r="56" spans="1:10" ht="12.5">
      <c r="A56" s="50">
        <v>45</v>
      </c>
      <c r="B56" s="54" t="s">
        <v>198</v>
      </c>
      <c r="C56" s="57" t="s">
        <v>243</v>
      </c>
      <c r="D56" s="9">
        <v>1</v>
      </c>
      <c r="E56" s="10"/>
      <c r="F56" s="10"/>
      <c r="G56" s="10"/>
      <c r="H56" s="10"/>
      <c r="I56" s="10"/>
      <c r="J56" s="53" t="s">
        <v>30</v>
      </c>
    </row>
    <row r="57" spans="1:10" ht="12.5">
      <c r="A57" s="50">
        <v>46</v>
      </c>
      <c r="B57" s="54" t="s">
        <v>199</v>
      </c>
      <c r="C57" s="57" t="s">
        <v>243</v>
      </c>
      <c r="D57" s="9">
        <v>1</v>
      </c>
      <c r="E57" s="10"/>
      <c r="F57" s="10"/>
      <c r="G57" s="10"/>
      <c r="H57" s="10"/>
      <c r="I57" s="10"/>
      <c r="J57" s="53" t="s">
        <v>30</v>
      </c>
    </row>
    <row r="58" spans="1:10" ht="21">
      <c r="A58" s="50">
        <v>47</v>
      </c>
      <c r="B58" s="54" t="s">
        <v>200</v>
      </c>
      <c r="C58" s="50" t="s">
        <v>8</v>
      </c>
      <c r="D58" s="9">
        <v>1</v>
      </c>
      <c r="E58" s="10"/>
      <c r="F58" s="10"/>
      <c r="G58" s="10"/>
      <c r="H58" s="10"/>
      <c r="I58" s="10"/>
      <c r="J58" s="53" t="s">
        <v>30</v>
      </c>
    </row>
    <row r="59" spans="1:10" ht="21">
      <c r="A59" s="50">
        <v>48</v>
      </c>
      <c r="B59" s="54" t="s">
        <v>201</v>
      </c>
      <c r="C59" s="50" t="s">
        <v>8</v>
      </c>
      <c r="D59" s="9">
        <v>1</v>
      </c>
      <c r="E59" s="10"/>
      <c r="F59" s="10"/>
      <c r="G59" s="10"/>
      <c r="H59" s="10"/>
      <c r="I59" s="10"/>
      <c r="J59" s="53" t="s">
        <v>30</v>
      </c>
    </row>
    <row r="60" spans="1:10" ht="12.5">
      <c r="A60" s="50">
        <v>49</v>
      </c>
      <c r="B60" s="54" t="s">
        <v>202</v>
      </c>
      <c r="C60" s="57" t="s">
        <v>243</v>
      </c>
      <c r="D60" s="9">
        <v>1</v>
      </c>
      <c r="E60" s="10"/>
      <c r="F60" s="10"/>
      <c r="G60" s="10"/>
      <c r="H60" s="10"/>
      <c r="I60" s="10"/>
      <c r="J60" s="53" t="s">
        <v>30</v>
      </c>
    </row>
    <row r="61" spans="1:10" ht="21">
      <c r="A61" s="50">
        <v>50</v>
      </c>
      <c r="B61" s="54" t="s">
        <v>203</v>
      </c>
      <c r="C61" s="57" t="s">
        <v>243</v>
      </c>
      <c r="D61" s="9">
        <v>1</v>
      </c>
      <c r="E61" s="10"/>
      <c r="F61" s="10"/>
      <c r="G61" s="10"/>
      <c r="H61" s="10"/>
      <c r="I61" s="10"/>
      <c r="J61" s="53" t="s">
        <v>30</v>
      </c>
    </row>
    <row r="62" spans="1:10" s="15" customFormat="1">
      <c r="A62" s="68"/>
      <c r="B62" s="69" t="s">
        <v>18</v>
      </c>
      <c r="C62" s="73"/>
      <c r="D62" s="75"/>
      <c r="E62" s="75"/>
      <c r="F62" s="87"/>
      <c r="G62" s="87"/>
      <c r="H62" s="87"/>
      <c r="I62" s="87"/>
      <c r="J62" s="72"/>
    </row>
    <row r="63" spans="1:10" s="15" customFormat="1">
      <c r="A63" s="27">
        <v>87</v>
      </c>
      <c r="B63" s="63" t="s">
        <v>140</v>
      </c>
      <c r="C63" s="57" t="s">
        <v>26</v>
      </c>
      <c r="D63" s="9">
        <v>1</v>
      </c>
      <c r="E63" s="10"/>
      <c r="F63" s="91">
        <v>0</v>
      </c>
      <c r="G63" s="91">
        <v>0</v>
      </c>
      <c r="H63" s="91">
        <v>0</v>
      </c>
      <c r="I63" s="91">
        <v>0</v>
      </c>
      <c r="J63" s="6" t="s">
        <v>23</v>
      </c>
    </row>
    <row r="64" spans="1:10" s="15" customFormat="1">
      <c r="A64" s="27">
        <v>51</v>
      </c>
      <c r="B64" s="63" t="s">
        <v>204</v>
      </c>
      <c r="C64" s="57" t="s">
        <v>205</v>
      </c>
      <c r="D64" s="9">
        <v>1</v>
      </c>
      <c r="E64" s="10"/>
      <c r="F64" s="10"/>
      <c r="G64" s="10"/>
      <c r="H64" s="10"/>
      <c r="I64" s="10"/>
      <c r="J64" s="6" t="s">
        <v>23</v>
      </c>
    </row>
    <row r="65" spans="1:10" s="15" customFormat="1">
      <c r="A65" s="27">
        <v>52</v>
      </c>
      <c r="B65" s="63" t="s">
        <v>206</v>
      </c>
      <c r="C65" s="57" t="s">
        <v>8</v>
      </c>
      <c r="D65" s="9">
        <v>1</v>
      </c>
      <c r="E65" s="10"/>
      <c r="F65" s="10"/>
      <c r="G65" s="10"/>
      <c r="H65" s="10"/>
      <c r="I65" s="10"/>
      <c r="J65" s="6" t="s">
        <v>23</v>
      </c>
    </row>
    <row r="66" spans="1:10" s="15" customFormat="1" ht="21">
      <c r="A66" s="27">
        <v>53</v>
      </c>
      <c r="B66" s="62" t="s">
        <v>207</v>
      </c>
      <c r="C66" s="57" t="s">
        <v>8</v>
      </c>
      <c r="D66" s="9">
        <v>1</v>
      </c>
      <c r="E66" s="10"/>
      <c r="F66" s="10"/>
      <c r="G66" s="10"/>
      <c r="H66" s="10"/>
      <c r="I66" s="10"/>
      <c r="J66" s="6" t="s">
        <v>23</v>
      </c>
    </row>
    <row r="67" spans="1:10" ht="12.5">
      <c r="A67" s="27">
        <v>54</v>
      </c>
      <c r="B67" s="62" t="s">
        <v>208</v>
      </c>
      <c r="C67" s="57" t="s">
        <v>243</v>
      </c>
      <c r="D67" s="28">
        <v>1</v>
      </c>
      <c r="E67" s="10"/>
      <c r="F67" s="10"/>
      <c r="G67" s="10"/>
      <c r="H67" s="10"/>
      <c r="I67" s="10"/>
      <c r="J67" s="6" t="s">
        <v>23</v>
      </c>
    </row>
    <row r="68" spans="1:10">
      <c r="A68" s="27">
        <v>55</v>
      </c>
      <c r="B68" s="62" t="s">
        <v>209</v>
      </c>
      <c r="C68" s="57" t="s">
        <v>62</v>
      </c>
      <c r="D68" s="28">
        <v>1</v>
      </c>
      <c r="E68" s="10"/>
      <c r="F68" s="10"/>
      <c r="G68" s="10"/>
      <c r="H68" s="10"/>
      <c r="I68" s="10"/>
      <c r="J68" s="6" t="s">
        <v>23</v>
      </c>
    </row>
    <row r="69" spans="1:10">
      <c r="A69" s="27">
        <v>56</v>
      </c>
      <c r="B69" s="7" t="s">
        <v>210</v>
      </c>
      <c r="C69" s="57" t="s">
        <v>62</v>
      </c>
      <c r="D69" s="28">
        <v>1</v>
      </c>
      <c r="E69" s="10"/>
      <c r="F69" s="10"/>
      <c r="G69" s="10"/>
      <c r="H69" s="10"/>
      <c r="I69" s="10"/>
      <c r="J69" s="4" t="s">
        <v>21</v>
      </c>
    </row>
    <row r="70" spans="1:10" s="15" customFormat="1" ht="12.5">
      <c r="A70" s="27">
        <v>57</v>
      </c>
      <c r="B70" s="63" t="s">
        <v>211</v>
      </c>
      <c r="C70" s="57" t="s">
        <v>243</v>
      </c>
      <c r="D70" s="9">
        <v>1</v>
      </c>
      <c r="E70" s="10"/>
      <c r="F70" s="10"/>
      <c r="G70" s="10"/>
      <c r="H70" s="10"/>
      <c r="I70" s="10"/>
      <c r="J70" s="6" t="s">
        <v>22</v>
      </c>
    </row>
    <row r="71" spans="1:10" s="15" customFormat="1" ht="12.5">
      <c r="A71" s="27">
        <v>58</v>
      </c>
      <c r="B71" s="63" t="s">
        <v>212</v>
      </c>
      <c r="C71" s="57" t="s">
        <v>243</v>
      </c>
      <c r="D71" s="9">
        <v>1</v>
      </c>
      <c r="E71" s="10"/>
      <c r="F71" s="10"/>
      <c r="G71" s="10"/>
      <c r="H71" s="10"/>
      <c r="I71" s="10"/>
      <c r="J71" s="6" t="s">
        <v>22</v>
      </c>
    </row>
    <row r="72" spans="1:10" s="15" customFormat="1" ht="21">
      <c r="A72" s="27">
        <v>59</v>
      </c>
      <c r="B72" s="3" t="s">
        <v>213</v>
      </c>
      <c r="C72" s="57" t="s">
        <v>26</v>
      </c>
      <c r="D72" s="28">
        <v>1</v>
      </c>
      <c r="E72" s="10"/>
      <c r="F72" s="10"/>
      <c r="G72" s="10"/>
      <c r="H72" s="10"/>
      <c r="I72" s="10"/>
      <c r="J72" s="6" t="s">
        <v>22</v>
      </c>
    </row>
    <row r="73" spans="1:10" s="15" customFormat="1" ht="12.5">
      <c r="A73" s="27">
        <v>60</v>
      </c>
      <c r="B73" s="99" t="s">
        <v>315</v>
      </c>
      <c r="C73" s="57" t="s">
        <v>243</v>
      </c>
      <c r="D73" s="9">
        <v>1</v>
      </c>
      <c r="E73" s="10"/>
      <c r="F73" s="10"/>
      <c r="G73" s="10"/>
      <c r="H73" s="10"/>
      <c r="I73" s="10"/>
      <c r="J73" s="93" t="s">
        <v>22</v>
      </c>
    </row>
    <row r="74" spans="1:10" s="15" customFormat="1" ht="12.5">
      <c r="A74" s="27">
        <v>61</v>
      </c>
      <c r="B74" s="5" t="s">
        <v>214</v>
      </c>
      <c r="C74" s="57" t="s">
        <v>243</v>
      </c>
      <c r="D74" s="28">
        <v>1</v>
      </c>
      <c r="E74" s="10"/>
      <c r="F74" s="10"/>
      <c r="G74" s="10"/>
      <c r="H74" s="10"/>
      <c r="I74" s="10"/>
      <c r="J74" s="6" t="s">
        <v>22</v>
      </c>
    </row>
    <row r="75" spans="1:10" ht="12.5">
      <c r="A75" s="27">
        <v>62</v>
      </c>
      <c r="B75" s="7" t="s">
        <v>151</v>
      </c>
      <c r="C75" s="57" t="s">
        <v>55</v>
      </c>
      <c r="D75" s="28">
        <v>1</v>
      </c>
      <c r="E75" s="10"/>
      <c r="F75" s="91">
        <v>0</v>
      </c>
      <c r="G75" s="91">
        <v>0</v>
      </c>
      <c r="H75" s="91">
        <v>0</v>
      </c>
      <c r="I75" s="91">
        <v>0</v>
      </c>
      <c r="J75" s="4" t="s">
        <v>30</v>
      </c>
    </row>
    <row r="76" spans="1:10" ht="11" thickBot="1">
      <c r="A76" s="15"/>
      <c r="B76" s="15"/>
      <c r="C76" s="15"/>
      <c r="D76" s="15"/>
    </row>
    <row r="77" spans="1:10" ht="42.5" thickBot="1">
      <c r="A77" s="15"/>
      <c r="B77" s="126" t="s">
        <v>425</v>
      </c>
      <c r="C77" s="15"/>
      <c r="G77" s="88" t="s">
        <v>33</v>
      </c>
      <c r="H77" s="89" t="s">
        <v>34</v>
      </c>
      <c r="I77" s="89" t="s">
        <v>35</v>
      </c>
      <c r="J77" s="90" t="s">
        <v>36</v>
      </c>
    </row>
    <row r="78" spans="1:10">
      <c r="A78" s="17"/>
      <c r="B78" s="18">
        <f>Kopsavilkums!B28</f>
        <v>0</v>
      </c>
      <c r="C78" s="19"/>
      <c r="G78" s="29" t="s">
        <v>30</v>
      </c>
      <c r="H78" s="30">
        <v>0.1</v>
      </c>
      <c r="I78" s="30" cm="1">
        <f t="array" ref="I78">SUM(IF($J$11:$J$75=$G78,$E$11:$I$75)*$E$7:$I$7)</f>
        <v>0</v>
      </c>
      <c r="J78" s="31">
        <f>H78*I78</f>
        <v>0</v>
      </c>
    </row>
    <row r="79" spans="1:10">
      <c r="A79" s="17"/>
      <c r="B79" s="15"/>
      <c r="C79" s="20"/>
      <c r="G79" s="32" t="s">
        <v>25</v>
      </c>
      <c r="H79" s="33">
        <v>0.3</v>
      </c>
      <c r="I79" s="116" cm="1">
        <f t="array" ref="I79">SUM(IF($J$11:$J$75=$G79,$E$11:$I$75)*$E$7:$I$7)</f>
        <v>0</v>
      </c>
      <c r="J79" s="34">
        <f>H79*I79</f>
        <v>0</v>
      </c>
    </row>
    <row r="80" spans="1:10">
      <c r="A80" s="21"/>
      <c r="B80" s="15"/>
      <c r="C80" s="22"/>
      <c r="G80" s="32" t="s">
        <v>23</v>
      </c>
      <c r="H80" s="33">
        <v>0.5</v>
      </c>
      <c r="I80" s="116" cm="1">
        <f t="array" ref="I80">SUM(IF($J$11:$J$75=$G80,$E$11:$I$75)*$E$7:$I$7)</f>
        <v>0</v>
      </c>
      <c r="J80" s="34">
        <f>H80*I80</f>
        <v>0</v>
      </c>
    </row>
    <row r="81" spans="7:10">
      <c r="G81" s="32" t="s">
        <v>21</v>
      </c>
      <c r="H81" s="33">
        <v>0.7</v>
      </c>
      <c r="I81" s="116" cm="1">
        <f t="array" ref="I81">SUM(IF($J$11:$J$75=$G81,$E$11:$I$75)*$E$7:$I$7)</f>
        <v>0</v>
      </c>
      <c r="J81" s="34">
        <f>H81*I81</f>
        <v>0</v>
      </c>
    </row>
    <row r="82" spans="7:10" ht="11" thickBot="1">
      <c r="G82" s="35" t="s">
        <v>22</v>
      </c>
      <c r="H82" s="36">
        <v>1</v>
      </c>
      <c r="I82" s="36" cm="1">
        <f t="array" ref="I82">SUM(IF($J$11:$J$75=$G82,$E$11:$I$75)*$E$7:$I$7)</f>
        <v>0</v>
      </c>
      <c r="J82" s="37">
        <f>H82*I82</f>
        <v>0</v>
      </c>
    </row>
    <row r="83" spans="7:10" ht="22.5" customHeight="1" thickBot="1">
      <c r="G83" s="143" t="s">
        <v>318</v>
      </c>
      <c r="H83" s="144"/>
      <c r="I83" s="145"/>
      <c r="J83" s="38">
        <f>SUBTOTAL(9,J78:J82)</f>
        <v>0</v>
      </c>
    </row>
  </sheetData>
  <mergeCells count="10">
    <mergeCell ref="G83:I83"/>
    <mergeCell ref="A2:J2"/>
    <mergeCell ref="A3:J3"/>
    <mergeCell ref="A8:A9"/>
    <mergeCell ref="B8:B9"/>
    <mergeCell ref="C8:C9"/>
    <mergeCell ref="D8:D9"/>
    <mergeCell ref="E8:I8"/>
    <mergeCell ref="J8:J9"/>
    <mergeCell ref="E6:I6"/>
  </mergeCells>
  <phoneticPr fontId="12" type="noConversion"/>
  <conditionalFormatting sqref="D11:D66 E26:I26 E62:I62 D70:D71 D73">
    <cfRule type="cellIs" dxfId="32" priority="31" operator="equal">
      <formula>0</formula>
    </cfRule>
  </conditionalFormatting>
  <conditionalFormatting sqref="E63 E64:I74">
    <cfRule type="cellIs" dxfId="31" priority="5" operator="greaterThan">
      <formula>0</formula>
    </cfRule>
    <cfRule type="cellIs" dxfId="30" priority="7" stopIfTrue="1" operator="equal">
      <formula>0</formula>
    </cfRule>
  </conditionalFormatting>
  <conditionalFormatting sqref="E75">
    <cfRule type="cellIs" dxfId="29" priority="1" operator="greaterThan">
      <formula>0</formula>
    </cfRule>
    <cfRule type="cellIs" dxfId="28" priority="3" stopIfTrue="1" operator="equal">
      <formula>0</formula>
    </cfRule>
  </conditionalFormatting>
  <conditionalFormatting sqref="E10:I25 E27:I61">
    <cfRule type="cellIs" dxfId="27" priority="30" stopIfTrue="1" operator="equal">
      <formula>0</formula>
    </cfRule>
  </conditionalFormatting>
  <conditionalFormatting sqref="E11:I25 E27:I61">
    <cfRule type="cellIs" dxfId="26" priority="28" operator="greaterThan">
      <formula>0</formula>
    </cfRule>
  </conditionalFormatting>
  <pageMargins left="0.70866141732283472" right="0.70866141732283472" top="0.39370078740157483" bottom="0.39370078740157483" header="0.31496062992125984" footer="0.31496062992125984"/>
  <pageSetup paperSize="9" scale="99" fitToHeight="0" orientation="landscape" r:id="rId1"/>
  <ignoredErrors>
    <ignoredError sqref="E26:I26 E62:I62"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FA2BB-F5C4-43D0-9A1C-FC5D1AC98747}">
  <sheetPr>
    <pageSetUpPr fitToPage="1"/>
  </sheetPr>
  <dimension ref="A1:J25"/>
  <sheetViews>
    <sheetView showGridLines="0" showZeros="0" zoomScaleNormal="100" workbookViewId="0">
      <selection activeCell="B19" sqref="B19"/>
    </sheetView>
  </sheetViews>
  <sheetFormatPr defaultColWidth="9.1796875" defaultRowHeight="10.5"/>
  <cols>
    <col min="1" max="1" width="5.81640625" style="12" customWidth="1"/>
    <col min="2" max="2" width="42.54296875" style="12" customWidth="1"/>
    <col min="3" max="16384" width="9.1796875" style="12"/>
  </cols>
  <sheetData>
    <row r="1" spans="1:10" s="26" customFormat="1" ht="14.15" customHeight="1">
      <c r="A1" s="23"/>
      <c r="B1" s="24"/>
      <c r="C1" s="25"/>
      <c r="D1" s="25"/>
      <c r="E1" s="25"/>
      <c r="F1" s="25"/>
      <c r="G1" s="25"/>
      <c r="H1" s="25"/>
      <c r="I1" s="25"/>
    </row>
    <row r="2" spans="1:10" s="26" customFormat="1" ht="14.15" customHeight="1">
      <c r="A2" s="131" t="s">
        <v>38</v>
      </c>
      <c r="B2" s="131"/>
      <c r="C2" s="131"/>
      <c r="D2" s="131"/>
      <c r="E2" s="131"/>
      <c r="F2" s="131"/>
      <c r="G2" s="131"/>
      <c r="H2" s="131"/>
      <c r="I2" s="131"/>
      <c r="J2" s="131"/>
    </row>
    <row r="3" spans="1:10" ht="14.15" customHeight="1">
      <c r="A3" s="146" t="s">
        <v>296</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55" t="s">
        <v>391</v>
      </c>
      <c r="F6" s="155"/>
      <c r="G6" s="155"/>
      <c r="H6" s="155"/>
      <c r="I6" s="155"/>
    </row>
    <row r="7" spans="1:10" ht="14.15" customHeight="1">
      <c r="A7" s="11"/>
      <c r="B7" s="14"/>
      <c r="C7" s="13"/>
      <c r="D7" s="13"/>
      <c r="E7" s="119">
        <v>0.05</v>
      </c>
      <c r="F7" s="119">
        <v>0.05</v>
      </c>
      <c r="G7" s="119">
        <v>0.35</v>
      </c>
      <c r="H7" s="119">
        <v>0.4</v>
      </c>
      <c r="I7" s="119">
        <v>0.15</v>
      </c>
    </row>
    <row r="8" spans="1:10" ht="14.15" customHeight="1">
      <c r="A8" s="149" t="s">
        <v>24</v>
      </c>
      <c r="B8" s="150" t="s">
        <v>9</v>
      </c>
      <c r="C8" s="152" t="s">
        <v>6</v>
      </c>
      <c r="D8" s="154" t="s">
        <v>7</v>
      </c>
      <c r="E8" s="142" t="s">
        <v>424</v>
      </c>
      <c r="F8" s="142"/>
      <c r="G8" s="142"/>
      <c r="H8" s="142"/>
      <c r="I8" s="142"/>
      <c r="J8" s="156" t="s">
        <v>33</v>
      </c>
    </row>
    <row r="9" spans="1:10" ht="31.5">
      <c r="A9" s="149"/>
      <c r="B9" s="151"/>
      <c r="C9" s="153"/>
      <c r="D9" s="151"/>
      <c r="E9" s="66" t="s">
        <v>398</v>
      </c>
      <c r="F9" s="66" t="s">
        <v>399</v>
      </c>
      <c r="G9" s="66" t="s">
        <v>392</v>
      </c>
      <c r="H9" s="66" t="s">
        <v>400</v>
      </c>
      <c r="I9" s="66" t="s">
        <v>401</v>
      </c>
      <c r="J9" s="156"/>
    </row>
    <row r="10" spans="1:10">
      <c r="A10" s="68"/>
      <c r="B10" s="69" t="s">
        <v>63</v>
      </c>
      <c r="C10" s="73"/>
      <c r="D10" s="70"/>
      <c r="E10" s="64"/>
      <c r="F10" s="76"/>
      <c r="G10" s="76"/>
      <c r="H10" s="76"/>
      <c r="I10" s="76"/>
      <c r="J10" s="74"/>
    </row>
    <row r="11" spans="1:10" s="15" customFormat="1" ht="11.25" customHeight="1">
      <c r="A11" s="27">
        <v>1</v>
      </c>
      <c r="B11" s="2" t="s">
        <v>215</v>
      </c>
      <c r="C11" s="57" t="s">
        <v>8</v>
      </c>
      <c r="D11" s="9">
        <v>1</v>
      </c>
      <c r="E11" s="10"/>
      <c r="F11" s="10"/>
      <c r="G11" s="10"/>
      <c r="H11" s="10"/>
      <c r="I11" s="10"/>
      <c r="J11" s="6" t="s">
        <v>25</v>
      </c>
    </row>
    <row r="12" spans="1:10" s="15" customFormat="1" ht="11.25" customHeight="1">
      <c r="A12" s="27">
        <v>2</v>
      </c>
      <c r="B12" s="2" t="s">
        <v>216</v>
      </c>
      <c r="C12" s="57" t="s">
        <v>8</v>
      </c>
      <c r="D12" s="9">
        <v>1</v>
      </c>
      <c r="E12" s="10"/>
      <c r="F12" s="10"/>
      <c r="G12" s="10"/>
      <c r="H12" s="10"/>
      <c r="I12" s="10"/>
      <c r="J12" s="6" t="s">
        <v>25</v>
      </c>
    </row>
    <row r="13" spans="1:10" s="15" customFormat="1" ht="11.25" customHeight="1">
      <c r="A13" s="27">
        <v>3</v>
      </c>
      <c r="B13" s="2" t="s">
        <v>217</v>
      </c>
      <c r="C13" s="57" t="s">
        <v>8</v>
      </c>
      <c r="D13" s="9">
        <v>1</v>
      </c>
      <c r="E13" s="10"/>
      <c r="F13" s="10"/>
      <c r="G13" s="10"/>
      <c r="H13" s="10"/>
      <c r="I13" s="10"/>
      <c r="J13" s="6" t="s">
        <v>25</v>
      </c>
    </row>
    <row r="14" spans="1:10" s="15" customFormat="1" ht="24" customHeight="1">
      <c r="A14" s="27">
        <v>4</v>
      </c>
      <c r="B14" s="7" t="s">
        <v>218</v>
      </c>
      <c r="C14" s="8" t="s">
        <v>8</v>
      </c>
      <c r="D14" s="9">
        <v>1</v>
      </c>
      <c r="E14" s="10"/>
      <c r="F14" s="10"/>
      <c r="G14" s="10"/>
      <c r="H14" s="10"/>
      <c r="I14" s="10"/>
      <c r="J14" s="6" t="s">
        <v>25</v>
      </c>
    </row>
    <row r="15" spans="1:10" s="15" customFormat="1" ht="11.25" customHeight="1">
      <c r="A15" s="27">
        <v>5</v>
      </c>
      <c r="B15" s="7" t="s">
        <v>219</v>
      </c>
      <c r="C15" s="8" t="s">
        <v>8</v>
      </c>
      <c r="D15" s="9">
        <v>1</v>
      </c>
      <c r="E15" s="10"/>
      <c r="F15" s="10"/>
      <c r="G15" s="10"/>
      <c r="H15" s="10"/>
      <c r="I15" s="10"/>
      <c r="J15" s="6" t="s">
        <v>21</v>
      </c>
    </row>
    <row r="16" spans="1:10" s="15" customFormat="1" ht="11.25" customHeight="1">
      <c r="A16" s="27">
        <v>6</v>
      </c>
      <c r="B16" s="7" t="s">
        <v>220</v>
      </c>
      <c r="C16" s="8" t="s">
        <v>8</v>
      </c>
      <c r="D16" s="9">
        <v>1</v>
      </c>
      <c r="E16" s="10"/>
      <c r="F16" s="10"/>
      <c r="G16" s="10"/>
      <c r="H16" s="10"/>
      <c r="I16" s="10"/>
      <c r="J16" s="6" t="s">
        <v>25</v>
      </c>
    </row>
    <row r="17" spans="1:10" s="15" customFormat="1">
      <c r="A17" s="27">
        <v>7</v>
      </c>
      <c r="B17" s="63" t="s">
        <v>140</v>
      </c>
      <c r="C17" s="57" t="s">
        <v>26</v>
      </c>
      <c r="D17" s="9">
        <v>1</v>
      </c>
      <c r="E17" s="10"/>
      <c r="F17" s="91">
        <v>0</v>
      </c>
      <c r="G17" s="91">
        <v>0</v>
      </c>
      <c r="H17" s="91">
        <v>0</v>
      </c>
      <c r="I17" s="91">
        <v>0</v>
      </c>
      <c r="J17" s="6" t="s">
        <v>23</v>
      </c>
    </row>
    <row r="18" spans="1:10" ht="11" thickBot="1">
      <c r="A18" s="15"/>
      <c r="B18" s="15"/>
      <c r="C18" s="15"/>
      <c r="D18" s="15"/>
    </row>
    <row r="19" spans="1:10" ht="42.5" thickBot="1">
      <c r="A19" s="15"/>
      <c r="B19" s="126" t="s">
        <v>425</v>
      </c>
      <c r="C19" s="15"/>
      <c r="G19" s="88" t="s">
        <v>33</v>
      </c>
      <c r="H19" s="89" t="s">
        <v>34</v>
      </c>
      <c r="I19" s="89" t="s">
        <v>35</v>
      </c>
      <c r="J19" s="90" t="s">
        <v>36</v>
      </c>
    </row>
    <row r="20" spans="1:10">
      <c r="A20" s="17"/>
      <c r="B20" s="18"/>
      <c r="C20" s="19"/>
      <c r="G20" s="29" t="s">
        <v>30</v>
      </c>
      <c r="H20" s="30">
        <v>0.1</v>
      </c>
      <c r="I20" s="30" cm="1">
        <f t="array" ref="I20">SUM(IF($J$11:$J$17=$G20,$E$11:$I$17)*$E$7:$I$7)</f>
        <v>0</v>
      </c>
      <c r="J20" s="31">
        <f>H20*I20</f>
        <v>0</v>
      </c>
    </row>
    <row r="21" spans="1:10">
      <c r="A21" s="17"/>
      <c r="B21" s="15"/>
      <c r="C21" s="20"/>
      <c r="G21" s="32" t="s">
        <v>25</v>
      </c>
      <c r="H21" s="33">
        <v>0.3</v>
      </c>
      <c r="I21" s="116" cm="1">
        <f t="array" ref="I21">SUM(IF($J$11:$J$17=$G21,$E$11:$I$17)*$E$7:$I$7)</f>
        <v>0</v>
      </c>
      <c r="J21" s="34">
        <f>H21*I21</f>
        <v>0</v>
      </c>
    </row>
    <row r="22" spans="1:10">
      <c r="A22" s="21"/>
      <c r="B22" s="15"/>
      <c r="C22" s="22"/>
      <c r="G22" s="32" t="s">
        <v>23</v>
      </c>
      <c r="H22" s="33">
        <v>0.5</v>
      </c>
      <c r="I22" s="116" cm="1">
        <f t="array" ref="I22">SUM(IF($J$11:$J$17=$G22,$E$11:$I$17)*$E$7:$I$7)</f>
        <v>0</v>
      </c>
      <c r="J22" s="34">
        <f>H22*I22</f>
        <v>0</v>
      </c>
    </row>
    <row r="23" spans="1:10">
      <c r="G23" s="32" t="s">
        <v>21</v>
      </c>
      <c r="H23" s="33">
        <v>0.7</v>
      </c>
      <c r="I23" s="116" cm="1">
        <f t="array" ref="I23">SUM(IF($J$11:$J$17=$G23,$E$11:$I$17)*$E$7:$I$7)</f>
        <v>0</v>
      </c>
      <c r="J23" s="34">
        <f>H23*I23</f>
        <v>0</v>
      </c>
    </row>
    <row r="24" spans="1:10" ht="11" thickBot="1">
      <c r="G24" s="35" t="s">
        <v>22</v>
      </c>
      <c r="H24" s="36">
        <v>1</v>
      </c>
      <c r="I24" s="36" cm="1">
        <f t="array" ref="I24">SUM(IF($J$11:$J$17=$G24,$E$11:$I$17)*$E$7:$I$7)</f>
        <v>0</v>
      </c>
      <c r="J24" s="37">
        <f>H24*I24</f>
        <v>0</v>
      </c>
    </row>
    <row r="25" spans="1:10" ht="22.5" customHeight="1" thickBot="1">
      <c r="G25" s="143" t="s">
        <v>319</v>
      </c>
      <c r="H25" s="144"/>
      <c r="I25" s="145"/>
      <c r="J25" s="38">
        <f>SUBTOTAL(9,J20:J24)</f>
        <v>0</v>
      </c>
    </row>
  </sheetData>
  <mergeCells count="10">
    <mergeCell ref="D8:D9"/>
    <mergeCell ref="E8:I8"/>
    <mergeCell ref="J8:J9"/>
    <mergeCell ref="G25:I25"/>
    <mergeCell ref="A2:J2"/>
    <mergeCell ref="A3:J3"/>
    <mergeCell ref="A8:A9"/>
    <mergeCell ref="B8:B9"/>
    <mergeCell ref="C8:C9"/>
    <mergeCell ref="E6:I6"/>
  </mergeCells>
  <phoneticPr fontId="12" type="noConversion"/>
  <conditionalFormatting sqref="D11:D17">
    <cfRule type="cellIs" dxfId="25" priority="8" operator="equal">
      <formula>0</formula>
    </cfRule>
  </conditionalFormatting>
  <conditionalFormatting sqref="E10:I16 E17">
    <cfRule type="cellIs" dxfId="24" priority="7" stopIfTrue="1" operator="equal">
      <formula>0</formula>
    </cfRule>
  </conditionalFormatting>
  <conditionalFormatting sqref="E11:I16 E17">
    <cfRule type="cellIs" dxfId="23" priority="5"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01636-4DB6-4214-8AF5-DFD4204C7A35}">
  <sheetPr>
    <pageSetUpPr fitToPage="1"/>
  </sheetPr>
  <dimension ref="A1:J53"/>
  <sheetViews>
    <sheetView showGridLines="0" showZeros="0" topLeftCell="A31" zoomScaleNormal="100" workbookViewId="0">
      <selection activeCell="B40" sqref="B40"/>
    </sheetView>
  </sheetViews>
  <sheetFormatPr defaultColWidth="9.1796875" defaultRowHeight="10.5"/>
  <cols>
    <col min="1" max="1" width="5.81640625" style="12" customWidth="1"/>
    <col min="2" max="2" width="42.54296875" style="12" customWidth="1"/>
    <col min="3" max="16384" width="9.1796875" style="12"/>
  </cols>
  <sheetData>
    <row r="1" spans="1:10" s="26" customFormat="1" ht="14.15" customHeight="1">
      <c r="A1" s="23"/>
      <c r="B1" s="24"/>
      <c r="C1" s="25"/>
      <c r="D1" s="25"/>
      <c r="E1" s="25"/>
      <c r="F1" s="25"/>
      <c r="G1" s="25"/>
      <c r="H1" s="25"/>
      <c r="I1" s="25"/>
    </row>
    <row r="2" spans="1:10" s="26" customFormat="1" ht="14.15" customHeight="1">
      <c r="A2" s="131" t="s">
        <v>39</v>
      </c>
      <c r="B2" s="131"/>
      <c r="C2" s="131"/>
      <c r="D2" s="131"/>
      <c r="E2" s="131"/>
      <c r="F2" s="131"/>
      <c r="G2" s="131"/>
      <c r="H2" s="131"/>
      <c r="I2" s="131"/>
      <c r="J2" s="131"/>
    </row>
    <row r="3" spans="1:10" ht="14.15" customHeight="1">
      <c r="A3" s="146" t="s">
        <v>320</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55" t="s">
        <v>391</v>
      </c>
      <c r="F6" s="155"/>
      <c r="G6" s="155"/>
      <c r="H6" s="155"/>
      <c r="I6" s="155"/>
    </row>
    <row r="7" spans="1:10" ht="14.15" customHeight="1">
      <c r="A7" s="11"/>
      <c r="B7" s="14"/>
      <c r="C7" s="13"/>
      <c r="D7" s="13"/>
      <c r="E7" s="119">
        <v>0.05</v>
      </c>
      <c r="F7" s="119">
        <v>0.15</v>
      </c>
      <c r="G7" s="119">
        <v>0.35</v>
      </c>
      <c r="H7" s="119">
        <v>0.25</v>
      </c>
      <c r="I7" s="119">
        <v>0.2</v>
      </c>
    </row>
    <row r="8" spans="1:10" ht="14.15" customHeight="1">
      <c r="A8" s="149" t="s">
        <v>24</v>
      </c>
      <c r="B8" s="150" t="s">
        <v>9</v>
      </c>
      <c r="C8" s="152" t="s">
        <v>6</v>
      </c>
      <c r="D8" s="154" t="s">
        <v>7</v>
      </c>
      <c r="E8" s="142" t="s">
        <v>424</v>
      </c>
      <c r="F8" s="142"/>
      <c r="G8" s="142"/>
      <c r="H8" s="142"/>
      <c r="I8" s="142"/>
      <c r="J8" s="156" t="s">
        <v>33</v>
      </c>
    </row>
    <row r="9" spans="1:10" ht="31.5">
      <c r="A9" s="149"/>
      <c r="B9" s="151"/>
      <c r="C9" s="153"/>
      <c r="D9" s="151"/>
      <c r="E9" s="66" t="s">
        <v>402</v>
      </c>
      <c r="F9" s="66" t="s">
        <v>403</v>
      </c>
      <c r="G9" s="66" t="s">
        <v>404</v>
      </c>
      <c r="H9" s="66" t="s">
        <v>405</v>
      </c>
      <c r="I9" s="66" t="s">
        <v>406</v>
      </c>
      <c r="J9" s="156"/>
    </row>
    <row r="10" spans="1:10">
      <c r="A10" s="68"/>
      <c r="B10" s="69" t="s">
        <v>63</v>
      </c>
      <c r="C10" s="73"/>
      <c r="D10" s="70"/>
      <c r="E10" s="64"/>
      <c r="F10" s="76"/>
      <c r="G10" s="76"/>
      <c r="H10" s="76"/>
      <c r="I10" s="76"/>
      <c r="J10" s="74"/>
    </row>
    <row r="11" spans="1:10" s="15" customFormat="1" ht="11.25" customHeight="1">
      <c r="A11" s="27">
        <v>1</v>
      </c>
      <c r="B11" s="2" t="s">
        <v>221</v>
      </c>
      <c r="C11" s="57" t="s">
        <v>243</v>
      </c>
      <c r="D11" s="9">
        <v>1</v>
      </c>
      <c r="E11" s="10"/>
      <c r="F11" s="10"/>
      <c r="G11" s="10"/>
      <c r="H11" s="10"/>
      <c r="I11" s="10"/>
      <c r="J11" s="6" t="s">
        <v>25</v>
      </c>
    </row>
    <row r="12" spans="1:10" s="15" customFormat="1" ht="11.25" customHeight="1">
      <c r="A12" s="27">
        <v>2</v>
      </c>
      <c r="B12" s="2" t="s">
        <v>222</v>
      </c>
      <c r="C12" s="57" t="s">
        <v>243</v>
      </c>
      <c r="D12" s="9">
        <v>1</v>
      </c>
      <c r="E12" s="10"/>
      <c r="F12" s="10"/>
      <c r="G12" s="10"/>
      <c r="H12" s="10"/>
      <c r="I12" s="10"/>
      <c r="J12" s="6" t="s">
        <v>25</v>
      </c>
    </row>
    <row r="13" spans="1:10" s="15" customFormat="1" ht="11.25" customHeight="1">
      <c r="A13" s="27">
        <v>3</v>
      </c>
      <c r="B13" s="2" t="s">
        <v>223</v>
      </c>
      <c r="C13" s="57" t="s">
        <v>243</v>
      </c>
      <c r="D13" s="9">
        <v>1</v>
      </c>
      <c r="E13" s="10"/>
      <c r="F13" s="10"/>
      <c r="G13" s="10"/>
      <c r="H13" s="10"/>
      <c r="I13" s="10"/>
      <c r="J13" s="6" t="s">
        <v>25</v>
      </c>
    </row>
    <row r="14" spans="1:10" s="15" customFormat="1" ht="11.25" customHeight="1">
      <c r="A14" s="27">
        <v>4</v>
      </c>
      <c r="B14" s="7" t="s">
        <v>224</v>
      </c>
      <c r="C14" s="57" t="s">
        <v>243</v>
      </c>
      <c r="D14" s="9">
        <v>1</v>
      </c>
      <c r="E14" s="10"/>
      <c r="F14" s="10"/>
      <c r="G14" s="10"/>
      <c r="H14" s="10"/>
      <c r="I14" s="10"/>
      <c r="J14" s="6" t="s">
        <v>25</v>
      </c>
    </row>
    <row r="15" spans="1:10" s="15" customFormat="1" ht="21" customHeight="1">
      <c r="A15" s="27">
        <v>5</v>
      </c>
      <c r="B15" s="7" t="s">
        <v>225</v>
      </c>
      <c r="C15" s="57" t="s">
        <v>243</v>
      </c>
      <c r="D15" s="9">
        <v>1</v>
      </c>
      <c r="E15" s="10"/>
      <c r="F15" s="10"/>
      <c r="G15" s="10"/>
      <c r="H15" s="10"/>
      <c r="I15" s="10"/>
      <c r="J15" s="6" t="s">
        <v>21</v>
      </c>
    </row>
    <row r="16" spans="1:10" s="15" customFormat="1" ht="20.149999999999999" customHeight="1">
      <c r="A16" s="27">
        <v>6</v>
      </c>
      <c r="B16" s="7" t="s">
        <v>226</v>
      </c>
      <c r="C16" s="8" t="s">
        <v>17</v>
      </c>
      <c r="D16" s="9">
        <v>1</v>
      </c>
      <c r="E16" s="10"/>
      <c r="F16" s="10"/>
      <c r="G16" s="10"/>
      <c r="H16" s="10"/>
      <c r="I16" s="10"/>
      <c r="J16" s="6" t="s">
        <v>25</v>
      </c>
    </row>
    <row r="17" spans="1:10" s="15" customFormat="1" ht="11.25" customHeight="1">
      <c r="A17" s="27">
        <v>7</v>
      </c>
      <c r="B17" s="58" t="s">
        <v>227</v>
      </c>
      <c r="C17" s="57" t="s">
        <v>64</v>
      </c>
      <c r="D17" s="9">
        <v>1</v>
      </c>
      <c r="E17" s="10"/>
      <c r="F17" s="10"/>
      <c r="G17" s="10"/>
      <c r="H17" s="10"/>
      <c r="I17" s="10"/>
      <c r="J17" s="6" t="s">
        <v>30</v>
      </c>
    </row>
    <row r="18" spans="1:10" ht="11.25" customHeight="1">
      <c r="A18" s="27">
        <v>8</v>
      </c>
      <c r="B18" s="58" t="s">
        <v>228</v>
      </c>
      <c r="C18" s="57" t="s">
        <v>64</v>
      </c>
      <c r="D18" s="9">
        <v>1</v>
      </c>
      <c r="E18" s="10"/>
      <c r="F18" s="10"/>
      <c r="G18" s="10"/>
      <c r="H18" s="10"/>
      <c r="I18" s="10"/>
      <c r="J18" s="6" t="s">
        <v>25</v>
      </c>
    </row>
    <row r="19" spans="1:10" ht="11.25" customHeight="1">
      <c r="A19" s="27">
        <v>9</v>
      </c>
      <c r="B19" s="58" t="s">
        <v>229</v>
      </c>
      <c r="C19" s="57" t="s">
        <v>64</v>
      </c>
      <c r="D19" s="9">
        <v>1</v>
      </c>
      <c r="E19" s="10"/>
      <c r="F19" s="10"/>
      <c r="G19" s="10"/>
      <c r="H19" s="10"/>
      <c r="I19" s="10"/>
      <c r="J19" s="6" t="s">
        <v>25</v>
      </c>
    </row>
    <row r="20" spans="1:10" ht="11.25" customHeight="1">
      <c r="A20" s="27">
        <v>10</v>
      </c>
      <c r="B20" s="56" t="s">
        <v>230</v>
      </c>
      <c r="C20" s="57" t="s">
        <v>64</v>
      </c>
      <c r="D20" s="9">
        <v>1</v>
      </c>
      <c r="E20" s="10"/>
      <c r="F20" s="10"/>
      <c r="G20" s="10"/>
      <c r="H20" s="10"/>
      <c r="I20" s="10"/>
      <c r="J20" s="52" t="s">
        <v>22</v>
      </c>
    </row>
    <row r="21" spans="1:10" ht="21">
      <c r="A21" s="27">
        <v>11</v>
      </c>
      <c r="B21" s="56" t="s">
        <v>231</v>
      </c>
      <c r="C21" s="57" t="s">
        <v>243</v>
      </c>
      <c r="D21" s="9">
        <v>1</v>
      </c>
      <c r="E21" s="10"/>
      <c r="F21" s="10"/>
      <c r="G21" s="10"/>
      <c r="H21" s="10"/>
      <c r="I21" s="10"/>
      <c r="J21" s="52" t="s">
        <v>22</v>
      </c>
    </row>
    <row r="22" spans="1:10" ht="21">
      <c r="A22" s="27">
        <v>12</v>
      </c>
      <c r="B22" s="56" t="s">
        <v>232</v>
      </c>
      <c r="C22" s="57" t="s">
        <v>243</v>
      </c>
      <c r="D22" s="9">
        <v>1</v>
      </c>
      <c r="E22" s="10"/>
      <c r="F22" s="10"/>
      <c r="G22" s="10"/>
      <c r="H22" s="10"/>
      <c r="I22" s="10"/>
      <c r="J22" s="52" t="s">
        <v>22</v>
      </c>
    </row>
    <row r="23" spans="1:10">
      <c r="A23" s="27">
        <v>13</v>
      </c>
      <c r="B23" s="56" t="s">
        <v>121</v>
      </c>
      <c r="C23" s="57" t="s">
        <v>8</v>
      </c>
      <c r="D23" s="9">
        <v>1</v>
      </c>
      <c r="E23" s="10"/>
      <c r="F23" s="10"/>
      <c r="G23" s="10"/>
      <c r="H23" s="10"/>
      <c r="I23" s="10"/>
      <c r="J23" s="52" t="s">
        <v>22</v>
      </c>
    </row>
    <row r="24" spans="1:10" ht="21">
      <c r="A24" s="27">
        <v>14</v>
      </c>
      <c r="B24" s="56" t="s">
        <v>233</v>
      </c>
      <c r="C24" s="57" t="s">
        <v>243</v>
      </c>
      <c r="D24" s="9">
        <v>1</v>
      </c>
      <c r="E24" s="10"/>
      <c r="F24" s="10"/>
      <c r="G24" s="10"/>
      <c r="H24" s="10"/>
      <c r="I24" s="10"/>
      <c r="J24" s="52" t="s">
        <v>22</v>
      </c>
    </row>
    <row r="25" spans="1:10" ht="11.25" customHeight="1">
      <c r="A25" s="27">
        <v>15</v>
      </c>
      <c r="B25" s="56" t="s">
        <v>234</v>
      </c>
      <c r="C25" s="57" t="s">
        <v>243</v>
      </c>
      <c r="D25" s="9">
        <v>1</v>
      </c>
      <c r="E25" s="10"/>
      <c r="F25" s="10"/>
      <c r="G25" s="10"/>
      <c r="H25" s="10"/>
      <c r="I25" s="10"/>
      <c r="J25" s="52" t="s">
        <v>22</v>
      </c>
    </row>
    <row r="26" spans="1:10" s="15" customFormat="1" ht="12.5">
      <c r="A26" s="50">
        <v>16</v>
      </c>
      <c r="B26" s="82" t="s">
        <v>235</v>
      </c>
      <c r="C26" s="57" t="s">
        <v>243</v>
      </c>
      <c r="D26" s="9">
        <v>1</v>
      </c>
      <c r="E26" s="10"/>
      <c r="F26" s="10"/>
      <c r="G26" s="10"/>
      <c r="H26" s="10"/>
      <c r="I26" s="10"/>
      <c r="J26" s="4" t="s">
        <v>23</v>
      </c>
    </row>
    <row r="27" spans="1:10" s="15" customFormat="1" ht="12.5">
      <c r="A27" s="50">
        <v>17</v>
      </c>
      <c r="B27" s="82" t="s">
        <v>236</v>
      </c>
      <c r="C27" s="57" t="s">
        <v>243</v>
      </c>
      <c r="D27" s="9">
        <v>1</v>
      </c>
      <c r="E27" s="10"/>
      <c r="F27" s="10"/>
      <c r="G27" s="10"/>
      <c r="H27" s="10"/>
      <c r="I27" s="10"/>
      <c r="J27" s="4" t="s">
        <v>23</v>
      </c>
    </row>
    <row r="28" spans="1:10" s="15" customFormat="1" ht="12.5">
      <c r="A28" s="50">
        <v>18</v>
      </c>
      <c r="B28" s="82" t="s">
        <v>237</v>
      </c>
      <c r="C28" s="57" t="s">
        <v>243</v>
      </c>
      <c r="D28" s="9">
        <v>1</v>
      </c>
      <c r="E28" s="10"/>
      <c r="F28" s="10"/>
      <c r="G28" s="10"/>
      <c r="H28" s="10"/>
      <c r="I28" s="10"/>
      <c r="J28" s="4" t="s">
        <v>23</v>
      </c>
    </row>
    <row r="29" spans="1:10" s="15" customFormat="1" ht="21">
      <c r="A29" s="50">
        <v>19</v>
      </c>
      <c r="B29" s="82" t="s">
        <v>238</v>
      </c>
      <c r="C29" s="57" t="s">
        <v>243</v>
      </c>
      <c r="D29" s="9">
        <v>1</v>
      </c>
      <c r="E29" s="10"/>
      <c r="F29" s="10"/>
      <c r="G29" s="10"/>
      <c r="H29" s="10"/>
      <c r="I29" s="10"/>
      <c r="J29" s="4" t="s">
        <v>23</v>
      </c>
    </row>
    <row r="30" spans="1:10" s="15" customFormat="1" ht="12.5">
      <c r="A30" s="50">
        <v>20</v>
      </c>
      <c r="B30" s="82" t="s">
        <v>239</v>
      </c>
      <c r="C30" s="57" t="s">
        <v>243</v>
      </c>
      <c r="D30" s="9">
        <v>1</v>
      </c>
      <c r="E30" s="10"/>
      <c r="F30" s="10"/>
      <c r="G30" s="10"/>
      <c r="H30" s="10"/>
      <c r="I30" s="10"/>
      <c r="J30" s="4" t="s">
        <v>23</v>
      </c>
    </row>
    <row r="31" spans="1:10" s="15" customFormat="1" ht="21">
      <c r="A31" s="50">
        <v>21</v>
      </c>
      <c r="B31" s="82" t="s">
        <v>76</v>
      </c>
      <c r="C31" s="57" t="s">
        <v>243</v>
      </c>
      <c r="D31" s="9">
        <v>1</v>
      </c>
      <c r="E31" s="10"/>
      <c r="F31" s="10"/>
      <c r="G31" s="10"/>
      <c r="H31" s="10"/>
      <c r="I31" s="10"/>
      <c r="J31" s="4" t="s">
        <v>23</v>
      </c>
    </row>
    <row r="32" spans="1:10" s="15" customFormat="1" ht="12.5">
      <c r="A32" s="50">
        <v>22</v>
      </c>
      <c r="B32" s="82" t="s">
        <v>240</v>
      </c>
      <c r="C32" s="57" t="s">
        <v>243</v>
      </c>
      <c r="D32" s="9">
        <v>1</v>
      </c>
      <c r="E32" s="10"/>
      <c r="F32" s="10"/>
      <c r="G32" s="10"/>
      <c r="H32" s="10"/>
      <c r="I32" s="10"/>
      <c r="J32" s="4" t="s">
        <v>23</v>
      </c>
    </row>
    <row r="33" spans="1:10" s="15" customFormat="1">
      <c r="A33" s="50">
        <v>23</v>
      </c>
      <c r="B33" s="82" t="s">
        <v>241</v>
      </c>
      <c r="C33" s="57" t="s">
        <v>26</v>
      </c>
      <c r="D33" s="9">
        <v>1</v>
      </c>
      <c r="E33" s="10"/>
      <c r="F33" s="91">
        <v>0</v>
      </c>
      <c r="G33" s="91">
        <v>0</v>
      </c>
      <c r="H33" s="91">
        <v>0</v>
      </c>
      <c r="I33" s="91">
        <v>0</v>
      </c>
      <c r="J33" s="4" t="s">
        <v>23</v>
      </c>
    </row>
    <row r="34" spans="1:10" s="15" customFormat="1" ht="12.5">
      <c r="A34" s="50">
        <v>24</v>
      </c>
      <c r="B34" s="82" t="s">
        <v>242</v>
      </c>
      <c r="C34" s="57" t="s">
        <v>243</v>
      </c>
      <c r="D34" s="9">
        <v>1</v>
      </c>
      <c r="E34" s="10"/>
      <c r="F34" s="10"/>
      <c r="G34" s="10"/>
      <c r="H34" s="10"/>
      <c r="I34" s="10"/>
      <c r="J34" s="4" t="s">
        <v>23</v>
      </c>
    </row>
    <row r="35" spans="1:10" s="15" customFormat="1">
      <c r="A35" s="50">
        <v>25</v>
      </c>
      <c r="B35" s="82" t="s">
        <v>149</v>
      </c>
      <c r="C35" s="57" t="s">
        <v>26</v>
      </c>
      <c r="D35" s="9">
        <v>1</v>
      </c>
      <c r="E35" s="10"/>
      <c r="F35" s="91">
        <v>0</v>
      </c>
      <c r="G35" s="91">
        <v>0</v>
      </c>
      <c r="H35" s="91">
        <v>0</v>
      </c>
      <c r="I35" s="91">
        <v>0</v>
      </c>
      <c r="J35" s="4" t="s">
        <v>23</v>
      </c>
    </row>
    <row r="36" spans="1:10" s="15" customFormat="1" ht="12.5">
      <c r="A36" s="50">
        <v>26</v>
      </c>
      <c r="B36" s="82" t="s">
        <v>151</v>
      </c>
      <c r="C36" s="57" t="s">
        <v>64</v>
      </c>
      <c r="D36" s="9">
        <v>1</v>
      </c>
      <c r="E36" s="10"/>
      <c r="F36" s="91">
        <v>0</v>
      </c>
      <c r="G36" s="91">
        <v>0</v>
      </c>
      <c r="H36" s="91">
        <v>0</v>
      </c>
      <c r="I36" s="91">
        <v>0</v>
      </c>
      <c r="J36" s="4" t="s">
        <v>23</v>
      </c>
    </row>
    <row r="37" spans="1:10" s="15" customFormat="1">
      <c r="A37" s="68"/>
      <c r="B37" s="69" t="s">
        <v>18</v>
      </c>
      <c r="C37" s="73"/>
      <c r="D37" s="75"/>
      <c r="E37" s="75"/>
      <c r="F37" s="87"/>
      <c r="G37" s="87"/>
      <c r="H37" s="87"/>
      <c r="I37" s="87"/>
      <c r="J37" s="72"/>
    </row>
    <row r="38" spans="1:10" s="15" customFormat="1">
      <c r="A38" s="27">
        <v>27</v>
      </c>
      <c r="B38" s="63" t="s">
        <v>140</v>
      </c>
      <c r="C38" s="57" t="s">
        <v>26</v>
      </c>
      <c r="D38" s="9">
        <v>1</v>
      </c>
      <c r="E38" s="10"/>
      <c r="F38" s="91">
        <v>0</v>
      </c>
      <c r="G38" s="91">
        <v>0</v>
      </c>
      <c r="H38" s="91">
        <v>0</v>
      </c>
      <c r="I38" s="91">
        <v>0</v>
      </c>
      <c r="J38" s="6" t="s">
        <v>23</v>
      </c>
    </row>
    <row r="39" spans="1:10" ht="11" thickBot="1">
      <c r="A39" s="15"/>
      <c r="B39" s="15"/>
      <c r="C39" s="15"/>
      <c r="D39" s="15"/>
    </row>
    <row r="40" spans="1:10" ht="42.5" thickBot="1">
      <c r="A40" s="15"/>
      <c r="B40" s="126" t="s">
        <v>425</v>
      </c>
      <c r="C40" s="15"/>
      <c r="G40" s="88" t="s">
        <v>33</v>
      </c>
      <c r="H40" s="89" t="s">
        <v>34</v>
      </c>
      <c r="I40" s="89" t="s">
        <v>35</v>
      </c>
      <c r="J40" s="90" t="s">
        <v>36</v>
      </c>
    </row>
    <row r="41" spans="1:10">
      <c r="A41" s="17"/>
      <c r="B41" s="18">
        <f>Kopsavilkums!B28</f>
        <v>0</v>
      </c>
      <c r="C41" s="19"/>
      <c r="G41" s="29" t="s">
        <v>30</v>
      </c>
      <c r="H41" s="30">
        <v>0.1</v>
      </c>
      <c r="I41" s="30" cm="1">
        <f t="array" ref="I41">SUM(IF($J$11:$J$38=$G41,$E$11:$I$38)*$E$7:$I$7)</f>
        <v>0</v>
      </c>
      <c r="J41" s="31">
        <f>H41*I41</f>
        <v>0</v>
      </c>
    </row>
    <row r="42" spans="1:10">
      <c r="A42" s="17"/>
      <c r="B42" s="15"/>
      <c r="C42" s="20"/>
      <c r="G42" s="32" t="s">
        <v>25</v>
      </c>
      <c r="H42" s="33">
        <v>0.3</v>
      </c>
      <c r="I42" s="33" cm="1">
        <f t="array" ref="I42">SUM(IF($J$11:$J$38=$G42,$E$11:$I$38)*$E$7:$I$7)</f>
        <v>0</v>
      </c>
      <c r="J42" s="34">
        <f>H42*I42</f>
        <v>0</v>
      </c>
    </row>
    <row r="43" spans="1:10">
      <c r="A43" s="21"/>
      <c r="B43" s="15"/>
      <c r="C43" s="22"/>
      <c r="G43" s="32" t="s">
        <v>23</v>
      </c>
      <c r="H43" s="33">
        <v>0.5</v>
      </c>
      <c r="I43" s="33" cm="1">
        <f t="array" ref="I43">SUM(IF($J$11:$J$38=$G43,$E$11:$I$38)*$E$7:$I$7)</f>
        <v>0</v>
      </c>
      <c r="J43" s="34">
        <f>H43*I43</f>
        <v>0</v>
      </c>
    </row>
    <row r="44" spans="1:10">
      <c r="G44" s="32" t="s">
        <v>21</v>
      </c>
      <c r="H44" s="33">
        <v>0.7</v>
      </c>
      <c r="I44" s="33" cm="1">
        <f t="array" ref="I44">SUM(IF($J$11:$J$38=$G44,$E$11:$I$38)*$E$7:$I$7)</f>
        <v>0</v>
      </c>
      <c r="J44" s="34">
        <f>H44*I44</f>
        <v>0</v>
      </c>
    </row>
    <row r="45" spans="1:10" ht="11" thickBot="1">
      <c r="G45" s="35" t="s">
        <v>22</v>
      </c>
      <c r="H45" s="36">
        <v>1</v>
      </c>
      <c r="I45" s="36" cm="1">
        <f t="array" ref="I45">SUM(IF($J$11:$J$38=$G45,$E$11:$I$38)*$E$7:$I$7)</f>
        <v>0</v>
      </c>
      <c r="J45" s="37">
        <f>H45*I45</f>
        <v>0</v>
      </c>
    </row>
    <row r="46" spans="1:10" s="86" customFormat="1" ht="36" customHeight="1" thickBot="1">
      <c r="G46" s="143" t="s">
        <v>321</v>
      </c>
      <c r="H46" s="144"/>
      <c r="I46" s="145"/>
      <c r="J46" s="103">
        <f>SUBTOTAL(9,J41:J45)</f>
        <v>0</v>
      </c>
    </row>
    <row r="49" spans="5:10">
      <c r="E49" s="12">
        <f>E$7*E12</f>
        <v>0</v>
      </c>
      <c r="F49" s="12">
        <f>F$7*F12</f>
        <v>0</v>
      </c>
      <c r="G49" s="12">
        <f>G$7*G12</f>
        <v>0</v>
      </c>
      <c r="H49" s="12">
        <f>H$7*H12</f>
        <v>0</v>
      </c>
      <c r="I49" s="12">
        <f>I$7*I12</f>
        <v>0</v>
      </c>
      <c r="J49" s="12">
        <f>SUM(E49:I49)</f>
        <v>0</v>
      </c>
    </row>
    <row r="50" spans="5:10">
      <c r="E50" s="12">
        <f>E$7*E33</f>
        <v>0</v>
      </c>
      <c r="F50" s="12">
        <f t="shared" ref="F50:I50" si="0">F$7*F33</f>
        <v>0</v>
      </c>
      <c r="G50" s="12">
        <f t="shared" si="0"/>
        <v>0</v>
      </c>
      <c r="H50" s="12">
        <f t="shared" si="0"/>
        <v>0</v>
      </c>
      <c r="I50" s="12">
        <f t="shared" si="0"/>
        <v>0</v>
      </c>
    </row>
    <row r="51" spans="5:10">
      <c r="E51" s="12">
        <f t="shared" ref="E51:I51" si="1">E$7*E34</f>
        <v>0</v>
      </c>
      <c r="F51" s="12">
        <f t="shared" si="1"/>
        <v>0</v>
      </c>
      <c r="G51" s="12">
        <f t="shared" si="1"/>
        <v>0</v>
      </c>
      <c r="H51" s="12">
        <f t="shared" si="1"/>
        <v>0</v>
      </c>
      <c r="I51" s="12">
        <f t="shared" si="1"/>
        <v>0</v>
      </c>
    </row>
    <row r="52" spans="5:10">
      <c r="E52" s="12">
        <f t="shared" ref="E52:I53" si="2">E$7*E31</f>
        <v>0</v>
      </c>
      <c r="F52" s="12">
        <f t="shared" si="2"/>
        <v>0</v>
      </c>
      <c r="G52" s="12">
        <f t="shared" si="2"/>
        <v>0</v>
      </c>
      <c r="H52" s="12">
        <f t="shared" si="2"/>
        <v>0</v>
      </c>
      <c r="I52" s="12">
        <f t="shared" si="2"/>
        <v>0</v>
      </c>
    </row>
    <row r="53" spans="5:10">
      <c r="E53" s="12">
        <f t="shared" si="2"/>
        <v>0</v>
      </c>
      <c r="F53" s="12">
        <f t="shared" si="2"/>
        <v>0</v>
      </c>
      <c r="G53" s="12">
        <f t="shared" si="2"/>
        <v>0</v>
      </c>
      <c r="H53" s="12">
        <f t="shared" si="2"/>
        <v>0</v>
      </c>
      <c r="I53" s="12">
        <f t="shared" si="2"/>
        <v>0</v>
      </c>
      <c r="J53" s="12">
        <f>SUM(E52:I53)</f>
        <v>0</v>
      </c>
    </row>
  </sheetData>
  <mergeCells count="10">
    <mergeCell ref="E8:I8"/>
    <mergeCell ref="J8:J9"/>
    <mergeCell ref="G46:I46"/>
    <mergeCell ref="A2:J2"/>
    <mergeCell ref="A3:J3"/>
    <mergeCell ref="A8:A9"/>
    <mergeCell ref="B8:B9"/>
    <mergeCell ref="C8:C9"/>
    <mergeCell ref="D8:D9"/>
    <mergeCell ref="E6:I6"/>
  </mergeCells>
  <phoneticPr fontId="12" type="noConversion"/>
  <conditionalFormatting sqref="D11:D38 E37:I37">
    <cfRule type="cellIs" dxfId="22" priority="4" operator="equal">
      <formula>0</formula>
    </cfRule>
  </conditionalFormatting>
  <conditionalFormatting sqref="E10:I32 E33 E34:I34 E35:E36 E38">
    <cfRule type="cellIs" dxfId="21" priority="3" stopIfTrue="1" operator="equal">
      <formula>0</formula>
    </cfRule>
  </conditionalFormatting>
  <conditionalFormatting sqref="E11:I32 E33 E34:I34 E35:E36 E38">
    <cfRule type="cellIs" dxfId="20" priority="1"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ignoredErrors>
    <ignoredError sqref="E37:I37"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5519F-ADFF-48CE-9E1D-EF8C194540EA}">
  <sheetPr>
    <pageSetUpPr fitToPage="1"/>
  </sheetPr>
  <dimension ref="A1:M98"/>
  <sheetViews>
    <sheetView showGridLines="0" showZeros="0" topLeftCell="A55" zoomScaleNormal="100" workbookViewId="0">
      <selection activeCell="B83" sqref="B83"/>
    </sheetView>
  </sheetViews>
  <sheetFormatPr defaultColWidth="9.1796875" defaultRowHeight="10.5"/>
  <cols>
    <col min="1" max="1" width="5.81640625" style="12" customWidth="1"/>
    <col min="2" max="2" width="42.54296875" style="12" customWidth="1"/>
    <col min="3" max="16384" width="9.1796875" style="12"/>
  </cols>
  <sheetData>
    <row r="1" spans="1:10" s="26" customFormat="1" ht="14.15" customHeight="1">
      <c r="A1" s="23"/>
      <c r="B1" s="24"/>
      <c r="C1" s="25"/>
      <c r="D1" s="25"/>
      <c r="E1" s="25"/>
      <c r="F1" s="25"/>
      <c r="G1" s="25"/>
      <c r="H1" s="25"/>
      <c r="I1" s="25"/>
    </row>
    <row r="2" spans="1:10" s="26" customFormat="1" ht="14.15" customHeight="1">
      <c r="A2" s="131" t="s">
        <v>40</v>
      </c>
      <c r="B2" s="131"/>
      <c r="C2" s="131"/>
      <c r="D2" s="131"/>
      <c r="E2" s="131"/>
      <c r="F2" s="131"/>
      <c r="G2" s="131"/>
      <c r="H2" s="131"/>
      <c r="I2" s="131"/>
      <c r="J2" s="131"/>
    </row>
    <row r="3" spans="1:10" ht="14.15" customHeight="1">
      <c r="A3" s="146" t="s">
        <v>298</v>
      </c>
      <c r="B3" s="146"/>
      <c r="C3" s="146"/>
      <c r="D3" s="146"/>
      <c r="E3" s="146"/>
      <c r="F3" s="146"/>
      <c r="G3" s="146"/>
      <c r="H3" s="146"/>
      <c r="I3" s="146"/>
      <c r="J3" s="146"/>
    </row>
    <row r="4" spans="1:10" ht="14.15" customHeight="1">
      <c r="A4" s="11"/>
      <c r="B4" s="14"/>
      <c r="C4" s="13"/>
      <c r="D4" s="13"/>
      <c r="E4" s="13"/>
      <c r="F4" s="13"/>
      <c r="G4" s="13"/>
      <c r="H4" s="13"/>
      <c r="I4" s="13"/>
    </row>
    <row r="5" spans="1:10" ht="14.15" customHeight="1">
      <c r="A5" s="11"/>
      <c r="B5" s="14"/>
      <c r="C5" s="13"/>
      <c r="D5" s="13"/>
      <c r="E5" s="13"/>
      <c r="F5" s="13"/>
      <c r="G5" s="13"/>
      <c r="H5" s="13"/>
      <c r="I5" s="13"/>
    </row>
    <row r="6" spans="1:10" ht="14.15" customHeight="1">
      <c r="A6" s="149" t="s">
        <v>24</v>
      </c>
      <c r="B6" s="150" t="s">
        <v>9</v>
      </c>
      <c r="C6" s="165" t="s">
        <v>6</v>
      </c>
      <c r="D6" s="167" t="s">
        <v>7</v>
      </c>
      <c r="E6" s="157" t="s">
        <v>12</v>
      </c>
      <c r="F6" s="157" t="s">
        <v>13</v>
      </c>
      <c r="G6" s="157" t="s">
        <v>14</v>
      </c>
      <c r="H6" s="159" t="s">
        <v>292</v>
      </c>
      <c r="I6" s="156" t="s">
        <v>33</v>
      </c>
    </row>
    <row r="7" spans="1:10" ht="10.4" customHeight="1">
      <c r="A7" s="149"/>
      <c r="B7" s="151"/>
      <c r="C7" s="166"/>
      <c r="D7" s="168"/>
      <c r="E7" s="158"/>
      <c r="F7" s="158"/>
      <c r="G7" s="158"/>
      <c r="H7" s="160"/>
      <c r="I7" s="156"/>
    </row>
    <row r="8" spans="1:10">
      <c r="A8" s="68"/>
      <c r="B8" s="69" t="s">
        <v>37</v>
      </c>
      <c r="C8" s="73"/>
      <c r="D8" s="70"/>
      <c r="E8" s="64"/>
      <c r="F8" s="74"/>
      <c r="G8" s="74"/>
      <c r="H8" s="74"/>
      <c r="I8" s="74"/>
    </row>
    <row r="9" spans="1:10" s="15" customFormat="1" ht="11.25" customHeight="1">
      <c r="A9" s="27">
        <v>1</v>
      </c>
      <c r="B9" s="2" t="s">
        <v>244</v>
      </c>
      <c r="C9" s="57" t="s">
        <v>54</v>
      </c>
      <c r="D9" s="9">
        <v>1</v>
      </c>
      <c r="E9" s="10"/>
      <c r="F9" s="6"/>
      <c r="G9" s="121"/>
      <c r="H9" s="122">
        <f>ROUND(SUM(E9:G9),2)</f>
        <v>0</v>
      </c>
      <c r="I9" s="6" t="s">
        <v>25</v>
      </c>
    </row>
    <row r="10" spans="1:10" s="15" customFormat="1" ht="11.25" customHeight="1">
      <c r="A10" s="27">
        <v>2</v>
      </c>
      <c r="B10" s="2" t="s">
        <v>245</v>
      </c>
      <c r="C10" s="57" t="s">
        <v>8</v>
      </c>
      <c r="D10" s="9">
        <v>1</v>
      </c>
      <c r="E10" s="10"/>
      <c r="F10" s="6"/>
      <c r="G10" s="121"/>
      <c r="H10" s="122">
        <f t="shared" ref="H10:H20" si="0">ROUND(SUM(E10:G10),2)</f>
        <v>0</v>
      </c>
      <c r="I10" s="6" t="s">
        <v>25</v>
      </c>
    </row>
    <row r="11" spans="1:10" s="15" customFormat="1" ht="11.25" customHeight="1">
      <c r="A11" s="27">
        <v>3</v>
      </c>
      <c r="B11" s="2" t="s">
        <v>246</v>
      </c>
      <c r="C11" s="57" t="s">
        <v>54</v>
      </c>
      <c r="D11" s="9">
        <v>1</v>
      </c>
      <c r="E11" s="10"/>
      <c r="F11" s="6"/>
      <c r="G11" s="121"/>
      <c r="H11" s="122">
        <f t="shared" si="0"/>
        <v>0</v>
      </c>
      <c r="I11" s="6" t="s">
        <v>25</v>
      </c>
    </row>
    <row r="12" spans="1:10" s="15" customFormat="1" ht="11.25" customHeight="1">
      <c r="A12" s="27">
        <v>4</v>
      </c>
      <c r="B12" s="7" t="s">
        <v>247</v>
      </c>
      <c r="C12" s="57" t="s">
        <v>54</v>
      </c>
      <c r="D12" s="9">
        <v>1</v>
      </c>
      <c r="E12" s="10"/>
      <c r="F12" s="6"/>
      <c r="G12" s="121"/>
      <c r="H12" s="122">
        <f t="shared" si="0"/>
        <v>0</v>
      </c>
      <c r="I12" s="6" t="s">
        <v>25</v>
      </c>
    </row>
    <row r="13" spans="1:10" s="15" customFormat="1" ht="11.25" customHeight="1">
      <c r="A13" s="27">
        <v>5</v>
      </c>
      <c r="B13" s="7" t="s">
        <v>248</v>
      </c>
      <c r="C13" s="57" t="s">
        <v>54</v>
      </c>
      <c r="D13" s="9">
        <v>1</v>
      </c>
      <c r="E13" s="10"/>
      <c r="F13" s="6"/>
      <c r="G13" s="121"/>
      <c r="H13" s="122">
        <f t="shared" si="0"/>
        <v>0</v>
      </c>
      <c r="I13" s="6" t="s">
        <v>21</v>
      </c>
    </row>
    <row r="14" spans="1:10" s="15" customFormat="1" ht="11.25" customHeight="1">
      <c r="A14" s="27">
        <v>6</v>
      </c>
      <c r="B14" s="7" t="s">
        <v>249</v>
      </c>
      <c r="C14" s="8" t="s">
        <v>8</v>
      </c>
      <c r="D14" s="9">
        <v>1</v>
      </c>
      <c r="E14" s="10"/>
      <c r="F14" s="6"/>
      <c r="G14" s="121"/>
      <c r="H14" s="122">
        <f t="shared" si="0"/>
        <v>0</v>
      </c>
      <c r="I14" s="6" t="s">
        <v>25</v>
      </c>
    </row>
    <row r="15" spans="1:10" s="15" customFormat="1" ht="11.25" customHeight="1">
      <c r="A15" s="27">
        <v>7</v>
      </c>
      <c r="B15" s="58" t="s">
        <v>412</v>
      </c>
      <c r="C15" s="57" t="s">
        <v>54</v>
      </c>
      <c r="D15" s="9">
        <v>1</v>
      </c>
      <c r="E15" s="10"/>
      <c r="F15" s="6"/>
      <c r="G15" s="121"/>
      <c r="H15" s="122">
        <f t="shared" si="0"/>
        <v>0</v>
      </c>
      <c r="I15" s="6" t="s">
        <v>25</v>
      </c>
    </row>
    <row r="16" spans="1:10" ht="11.25" customHeight="1">
      <c r="A16" s="27">
        <v>8</v>
      </c>
      <c r="B16" s="58" t="s">
        <v>250</v>
      </c>
      <c r="C16" s="57" t="s">
        <v>411</v>
      </c>
      <c r="D16" s="9">
        <v>1</v>
      </c>
      <c r="E16" s="10"/>
      <c r="F16" s="6"/>
      <c r="G16" s="120"/>
      <c r="H16" s="122">
        <f t="shared" si="0"/>
        <v>0</v>
      </c>
      <c r="I16" s="6" t="s">
        <v>25</v>
      </c>
    </row>
    <row r="17" spans="1:9" ht="11.25" customHeight="1">
      <c r="A17" s="27">
        <v>9</v>
      </c>
      <c r="B17" s="58" t="s">
        <v>251</v>
      </c>
      <c r="C17" s="57" t="s">
        <v>54</v>
      </c>
      <c r="D17" s="9">
        <v>1</v>
      </c>
      <c r="E17" s="10"/>
      <c r="F17" s="6"/>
      <c r="G17" s="120"/>
      <c r="H17" s="122">
        <f t="shared" si="0"/>
        <v>0</v>
      </c>
      <c r="I17" s="6" t="s">
        <v>25</v>
      </c>
    </row>
    <row r="18" spans="1:9" ht="11.25" customHeight="1">
      <c r="A18" s="27">
        <v>10</v>
      </c>
      <c r="B18" s="56" t="s">
        <v>252</v>
      </c>
      <c r="C18" s="57" t="s">
        <v>54</v>
      </c>
      <c r="D18" s="9">
        <v>1</v>
      </c>
      <c r="E18" s="10"/>
      <c r="F18" s="52"/>
      <c r="G18" s="120"/>
      <c r="H18" s="122">
        <f t="shared" si="0"/>
        <v>0</v>
      </c>
      <c r="I18" s="52" t="s">
        <v>22</v>
      </c>
    </row>
    <row r="19" spans="1:9" ht="12.5">
      <c r="A19" s="27">
        <v>11</v>
      </c>
      <c r="B19" s="56" t="s">
        <v>253</v>
      </c>
      <c r="C19" s="57" t="s">
        <v>55</v>
      </c>
      <c r="D19" s="9">
        <v>1</v>
      </c>
      <c r="E19" s="10"/>
      <c r="F19" s="52"/>
      <c r="G19" s="120"/>
      <c r="H19" s="122">
        <f t="shared" si="0"/>
        <v>0</v>
      </c>
      <c r="I19" s="52" t="s">
        <v>22</v>
      </c>
    </row>
    <row r="20" spans="1:9" ht="12.5">
      <c r="A20" s="27">
        <v>12</v>
      </c>
      <c r="B20" s="56" t="s">
        <v>426</v>
      </c>
      <c r="C20" s="57" t="s">
        <v>64</v>
      </c>
      <c r="D20" s="9">
        <v>1</v>
      </c>
      <c r="E20" s="10"/>
      <c r="F20" s="52"/>
      <c r="G20" s="120"/>
      <c r="H20" s="122">
        <f t="shared" si="0"/>
        <v>0</v>
      </c>
      <c r="I20" s="52" t="s">
        <v>22</v>
      </c>
    </row>
    <row r="23" spans="1:9">
      <c r="E23" s="162" t="s">
        <v>391</v>
      </c>
      <c r="F23" s="163"/>
      <c r="G23" s="164"/>
    </row>
    <row r="24" spans="1:9">
      <c r="E24" s="119">
        <v>0.2</v>
      </c>
      <c r="F24" s="119">
        <v>0.45</v>
      </c>
      <c r="G24" s="119">
        <v>0.35</v>
      </c>
    </row>
    <row r="25" spans="1:9" ht="14.15" customHeight="1">
      <c r="A25" s="149" t="s">
        <v>24</v>
      </c>
      <c r="B25" s="150" t="s">
        <v>9</v>
      </c>
      <c r="C25" s="152" t="s">
        <v>6</v>
      </c>
      <c r="D25" s="154" t="s">
        <v>7</v>
      </c>
      <c r="E25" s="161" t="s">
        <v>424</v>
      </c>
      <c r="F25" s="161"/>
      <c r="G25" s="161"/>
      <c r="H25" s="156" t="s">
        <v>33</v>
      </c>
    </row>
    <row r="26" spans="1:9" ht="31.5">
      <c r="A26" s="149"/>
      <c r="B26" s="151"/>
      <c r="C26" s="153"/>
      <c r="D26" s="151"/>
      <c r="E26" s="66" t="s">
        <v>413</v>
      </c>
      <c r="F26" s="66" t="s">
        <v>414</v>
      </c>
      <c r="G26" s="66" t="s">
        <v>415</v>
      </c>
      <c r="H26" s="156"/>
    </row>
    <row r="27" spans="1:9" s="15" customFormat="1">
      <c r="A27" s="68"/>
      <c r="B27" s="69" t="s">
        <v>267</v>
      </c>
      <c r="C27" s="73"/>
      <c r="D27" s="71"/>
      <c r="E27" s="71"/>
      <c r="F27" s="81"/>
      <c r="G27" s="81"/>
      <c r="H27" s="72"/>
    </row>
    <row r="28" spans="1:9" s="15" customFormat="1" ht="21">
      <c r="A28" s="50">
        <v>13</v>
      </c>
      <c r="B28" s="82" t="s">
        <v>268</v>
      </c>
      <c r="C28" s="57" t="s">
        <v>64</v>
      </c>
      <c r="D28" s="9">
        <v>1</v>
      </c>
      <c r="E28" s="10"/>
      <c r="F28" s="10"/>
      <c r="G28" s="10"/>
      <c r="H28" s="6" t="s">
        <v>25</v>
      </c>
    </row>
    <row r="29" spans="1:9" s="15" customFormat="1" ht="12.5">
      <c r="A29" s="50">
        <v>14</v>
      </c>
      <c r="B29" s="82" t="s">
        <v>269</v>
      </c>
      <c r="C29" s="57" t="s">
        <v>64</v>
      </c>
      <c r="D29" s="9">
        <v>1</v>
      </c>
      <c r="E29" s="10"/>
      <c r="F29" s="10"/>
      <c r="G29" s="10"/>
      <c r="H29" s="6" t="s">
        <v>25</v>
      </c>
    </row>
    <row r="30" spans="1:9" s="15" customFormat="1" ht="12.5">
      <c r="A30" s="50">
        <v>15</v>
      </c>
      <c r="B30" s="82" t="s">
        <v>270</v>
      </c>
      <c r="C30" s="57" t="s">
        <v>64</v>
      </c>
      <c r="D30" s="9">
        <v>1</v>
      </c>
      <c r="E30" s="10"/>
      <c r="F30" s="10"/>
      <c r="G30" s="10"/>
      <c r="H30" s="6" t="s">
        <v>25</v>
      </c>
    </row>
    <row r="31" spans="1:9" s="15" customFormat="1" ht="12.5">
      <c r="A31" s="50">
        <v>16</v>
      </c>
      <c r="B31" s="82" t="s">
        <v>271</v>
      </c>
      <c r="C31" s="57" t="s">
        <v>64</v>
      </c>
      <c r="D31" s="9">
        <v>1</v>
      </c>
      <c r="E31" s="10"/>
      <c r="F31" s="10"/>
      <c r="G31" s="10"/>
      <c r="H31" s="6" t="s">
        <v>25</v>
      </c>
    </row>
    <row r="32" spans="1:9" s="15" customFormat="1" ht="21">
      <c r="A32" s="50">
        <v>17</v>
      </c>
      <c r="B32" s="82" t="s">
        <v>272</v>
      </c>
      <c r="C32" s="57" t="s">
        <v>54</v>
      </c>
      <c r="D32" s="9">
        <v>1</v>
      </c>
      <c r="E32" s="10"/>
      <c r="F32" s="10"/>
      <c r="G32" s="10"/>
      <c r="H32" s="6" t="s">
        <v>21</v>
      </c>
    </row>
    <row r="33" spans="1:10" s="15" customFormat="1" ht="21">
      <c r="A33" s="50">
        <v>18</v>
      </c>
      <c r="B33" s="82" t="s">
        <v>273</v>
      </c>
      <c r="C33" s="57" t="s">
        <v>64</v>
      </c>
      <c r="D33" s="9">
        <v>1</v>
      </c>
      <c r="E33" s="10"/>
      <c r="F33" s="10"/>
      <c r="G33" s="10"/>
      <c r="H33" s="6" t="s">
        <v>25</v>
      </c>
    </row>
    <row r="34" spans="1:10" s="15" customFormat="1" ht="12.5">
      <c r="A34" s="50">
        <v>19</v>
      </c>
      <c r="B34" s="82" t="s">
        <v>274</v>
      </c>
      <c r="C34" s="57" t="s">
        <v>64</v>
      </c>
      <c r="D34" s="9">
        <v>1</v>
      </c>
      <c r="E34" s="10"/>
      <c r="F34" s="10"/>
      <c r="G34" s="10"/>
      <c r="H34" s="6" t="s">
        <v>25</v>
      </c>
    </row>
    <row r="35" spans="1:10" s="15" customFormat="1" ht="12.5">
      <c r="A35" s="50">
        <v>20</v>
      </c>
      <c r="B35" s="82" t="s">
        <v>275</v>
      </c>
      <c r="C35" s="57" t="s">
        <v>54</v>
      </c>
      <c r="D35" s="9">
        <v>1</v>
      </c>
      <c r="E35" s="10"/>
      <c r="F35" s="10"/>
      <c r="G35" s="10"/>
      <c r="H35" s="6" t="s">
        <v>25</v>
      </c>
    </row>
    <row r="36" spans="1:10" s="15" customFormat="1" ht="12.5">
      <c r="A36" s="50">
        <v>21</v>
      </c>
      <c r="B36" s="82" t="s">
        <v>276</v>
      </c>
      <c r="C36" s="57" t="s">
        <v>54</v>
      </c>
      <c r="D36" s="9">
        <v>1</v>
      </c>
      <c r="E36" s="10"/>
      <c r="F36" s="10"/>
      <c r="G36" s="10"/>
      <c r="H36" s="6" t="s">
        <v>25</v>
      </c>
    </row>
    <row r="37" spans="1:10" s="15" customFormat="1" ht="12.5">
      <c r="A37" s="50">
        <v>22</v>
      </c>
      <c r="B37" s="82" t="s">
        <v>277</v>
      </c>
      <c r="C37" s="57" t="s">
        <v>54</v>
      </c>
      <c r="D37" s="9">
        <v>1</v>
      </c>
      <c r="E37" s="10"/>
      <c r="F37" s="10"/>
      <c r="G37" s="10"/>
      <c r="H37" s="52" t="s">
        <v>22</v>
      </c>
    </row>
    <row r="38" spans="1:10" s="15" customFormat="1" ht="21">
      <c r="A38" s="50">
        <v>23</v>
      </c>
      <c r="B38" s="82" t="s">
        <v>293</v>
      </c>
      <c r="C38" s="57" t="s">
        <v>54</v>
      </c>
      <c r="D38" s="9">
        <v>1</v>
      </c>
      <c r="E38" s="10"/>
      <c r="F38" s="10"/>
      <c r="G38" s="10"/>
      <c r="H38" s="52" t="s">
        <v>22</v>
      </c>
    </row>
    <row r="39" spans="1:10" s="15" customFormat="1" ht="21">
      <c r="A39" s="50">
        <v>24</v>
      </c>
      <c r="B39" s="82" t="s">
        <v>278</v>
      </c>
      <c r="C39" s="57" t="s">
        <v>8</v>
      </c>
      <c r="D39" s="9">
        <v>1</v>
      </c>
      <c r="E39" s="10"/>
      <c r="F39" s="10"/>
      <c r="G39" s="10"/>
      <c r="H39" s="52" t="s">
        <v>22</v>
      </c>
    </row>
    <row r="40" spans="1:10" s="15" customFormat="1">
      <c r="A40" s="41"/>
      <c r="B40" s="94"/>
      <c r="C40" s="41"/>
      <c r="D40" s="95"/>
      <c r="E40" s="96"/>
      <c r="F40" s="96"/>
      <c r="G40" s="96"/>
      <c r="H40" s="96"/>
      <c r="I40" s="96"/>
      <c r="J40" s="97"/>
    </row>
    <row r="41" spans="1:10" s="15" customFormat="1"/>
    <row r="42" spans="1:10" s="15" customFormat="1">
      <c r="E42" s="155"/>
      <c r="F42" s="155"/>
      <c r="G42" s="155"/>
      <c r="H42" s="155"/>
      <c r="I42" s="155"/>
    </row>
    <row r="43" spans="1:10" s="15" customFormat="1">
      <c r="E43" s="119">
        <v>0.05</v>
      </c>
      <c r="F43" s="119">
        <v>0.15</v>
      </c>
      <c r="G43" s="119">
        <v>0.35</v>
      </c>
      <c r="H43" s="119">
        <v>0.25</v>
      </c>
      <c r="I43" s="119">
        <v>0.2</v>
      </c>
    </row>
    <row r="44" spans="1:10" ht="14.15" customHeight="1">
      <c r="A44" s="149" t="s">
        <v>24</v>
      </c>
      <c r="B44" s="150" t="s">
        <v>9</v>
      </c>
      <c r="C44" s="152" t="s">
        <v>6</v>
      </c>
      <c r="D44" s="154" t="s">
        <v>7</v>
      </c>
      <c r="E44" s="161" t="s">
        <v>424</v>
      </c>
      <c r="F44" s="161"/>
      <c r="G44" s="161"/>
      <c r="H44" s="161"/>
      <c r="I44" s="161"/>
      <c r="J44" s="156" t="s">
        <v>33</v>
      </c>
    </row>
    <row r="45" spans="1:10" ht="31.5">
      <c r="A45" s="149"/>
      <c r="B45" s="151"/>
      <c r="C45" s="153"/>
      <c r="D45" s="151"/>
      <c r="E45" s="66" t="s">
        <v>419</v>
      </c>
      <c r="F45" s="66" t="s">
        <v>423</v>
      </c>
      <c r="G45" s="66" t="s">
        <v>420</v>
      </c>
      <c r="H45" s="66" t="s">
        <v>421</v>
      </c>
      <c r="I45" s="66" t="s">
        <v>422</v>
      </c>
      <c r="J45" s="156"/>
    </row>
    <row r="46" spans="1:10" s="15" customFormat="1">
      <c r="A46" s="68"/>
      <c r="B46" s="69" t="s">
        <v>291</v>
      </c>
      <c r="C46" s="73"/>
      <c r="D46" s="75"/>
      <c r="E46" s="64"/>
      <c r="F46" s="76"/>
      <c r="G46" s="76"/>
      <c r="H46" s="76"/>
      <c r="I46" s="76"/>
      <c r="J46" s="72"/>
    </row>
    <row r="47" spans="1:10" ht="12.5">
      <c r="A47" s="27">
        <v>25</v>
      </c>
      <c r="B47" s="7" t="s">
        <v>254</v>
      </c>
      <c r="C47" s="57" t="s">
        <v>54</v>
      </c>
      <c r="D47" s="9">
        <v>1</v>
      </c>
      <c r="E47" s="10"/>
      <c r="F47" s="10"/>
      <c r="G47" s="10"/>
      <c r="H47" s="10"/>
      <c r="I47" s="10"/>
      <c r="J47" s="4" t="s">
        <v>25</v>
      </c>
    </row>
    <row r="48" spans="1:10" ht="12.5">
      <c r="A48" s="50">
        <v>26</v>
      </c>
      <c r="B48" s="54" t="s">
        <v>255</v>
      </c>
      <c r="C48" s="57" t="s">
        <v>54</v>
      </c>
      <c r="D48" s="9">
        <v>1</v>
      </c>
      <c r="E48" s="10"/>
      <c r="F48" s="10"/>
      <c r="G48" s="10"/>
      <c r="H48" s="10"/>
      <c r="I48" s="10"/>
      <c r="J48" s="53" t="s">
        <v>30</v>
      </c>
    </row>
    <row r="49" spans="1:10" ht="12.5">
      <c r="A49" s="27">
        <v>27</v>
      </c>
      <c r="B49" s="54" t="s">
        <v>256</v>
      </c>
      <c r="C49" s="57" t="s">
        <v>54</v>
      </c>
      <c r="D49" s="9">
        <v>1</v>
      </c>
      <c r="E49" s="10"/>
      <c r="F49" s="10"/>
      <c r="G49" s="10"/>
      <c r="H49" s="10"/>
      <c r="I49" s="10"/>
      <c r="J49" s="53" t="s">
        <v>30</v>
      </c>
    </row>
    <row r="50" spans="1:10" ht="12.5">
      <c r="A50" s="50">
        <v>28</v>
      </c>
      <c r="B50" s="54" t="s">
        <v>257</v>
      </c>
      <c r="C50" s="57" t="s">
        <v>54</v>
      </c>
      <c r="D50" s="9">
        <v>1</v>
      </c>
      <c r="E50" s="10"/>
      <c r="F50" s="10"/>
      <c r="G50" s="10"/>
      <c r="H50" s="10"/>
      <c r="I50" s="10"/>
      <c r="J50" s="53" t="s">
        <v>30</v>
      </c>
    </row>
    <row r="51" spans="1:10" ht="12.5">
      <c r="A51" s="27">
        <v>29</v>
      </c>
      <c r="B51" s="54" t="s">
        <v>258</v>
      </c>
      <c r="C51" s="57" t="s">
        <v>54</v>
      </c>
      <c r="D51" s="9">
        <v>1</v>
      </c>
      <c r="E51" s="10"/>
      <c r="F51" s="10"/>
      <c r="G51" s="10"/>
      <c r="H51" s="10"/>
      <c r="I51" s="10"/>
      <c r="J51" s="53" t="s">
        <v>30</v>
      </c>
    </row>
    <row r="52" spans="1:10">
      <c r="A52" s="50">
        <v>30</v>
      </c>
      <c r="B52" s="54" t="s">
        <v>259</v>
      </c>
      <c r="C52" s="57" t="s">
        <v>62</v>
      </c>
      <c r="D52" s="9">
        <v>1</v>
      </c>
      <c r="E52" s="10"/>
      <c r="F52" s="10"/>
      <c r="G52" s="10"/>
      <c r="H52" s="10"/>
      <c r="I52" s="10"/>
      <c r="J52" s="53" t="s">
        <v>30</v>
      </c>
    </row>
    <row r="53" spans="1:10" ht="21">
      <c r="A53" s="27">
        <v>31</v>
      </c>
      <c r="B53" s="54" t="s">
        <v>260</v>
      </c>
      <c r="C53" s="57" t="s">
        <v>53</v>
      </c>
      <c r="D53" s="9">
        <v>1</v>
      </c>
      <c r="E53" s="10"/>
      <c r="F53" s="10"/>
      <c r="G53" s="10"/>
      <c r="H53" s="10"/>
      <c r="I53" s="10"/>
      <c r="J53" s="53" t="s">
        <v>30</v>
      </c>
    </row>
    <row r="54" spans="1:10" ht="12.5">
      <c r="A54" s="50">
        <v>32</v>
      </c>
      <c r="B54" s="54" t="s">
        <v>261</v>
      </c>
      <c r="C54" s="57" t="s">
        <v>54</v>
      </c>
      <c r="D54" s="9">
        <v>1</v>
      </c>
      <c r="E54" s="10"/>
      <c r="F54" s="10"/>
      <c r="G54" s="10"/>
      <c r="H54" s="10"/>
      <c r="I54" s="10"/>
      <c r="J54" s="53" t="s">
        <v>30</v>
      </c>
    </row>
    <row r="55" spans="1:10" ht="12.5">
      <c r="A55" s="27">
        <v>33</v>
      </c>
      <c r="B55" s="98" t="s">
        <v>427</v>
      </c>
      <c r="C55" s="57" t="s">
        <v>64</v>
      </c>
      <c r="D55" s="92">
        <v>1</v>
      </c>
      <c r="E55" s="10"/>
      <c r="F55" s="10"/>
      <c r="G55" s="10"/>
      <c r="H55" s="10"/>
      <c r="I55" s="10"/>
      <c r="J55" s="127" t="s">
        <v>22</v>
      </c>
    </row>
    <row r="56" spans="1:10" ht="12.5">
      <c r="A56" s="50">
        <v>34</v>
      </c>
      <c r="B56" s="98" t="s">
        <v>262</v>
      </c>
      <c r="C56" s="57" t="s">
        <v>54</v>
      </c>
      <c r="D56" s="92">
        <v>1</v>
      </c>
      <c r="E56" s="10"/>
      <c r="F56" s="10"/>
      <c r="G56" s="10"/>
      <c r="H56" s="10"/>
      <c r="I56" s="10"/>
      <c r="J56" s="127" t="s">
        <v>22</v>
      </c>
    </row>
    <row r="57" spans="1:10" ht="12.5">
      <c r="A57" s="27">
        <v>35</v>
      </c>
      <c r="B57" s="98" t="s">
        <v>263</v>
      </c>
      <c r="C57" s="57" t="s">
        <v>54</v>
      </c>
      <c r="D57" s="92">
        <v>1</v>
      </c>
      <c r="E57" s="10"/>
      <c r="F57" s="10"/>
      <c r="G57" s="10"/>
      <c r="H57" s="10"/>
      <c r="I57" s="10"/>
      <c r="J57" s="127" t="s">
        <v>23</v>
      </c>
    </row>
    <row r="58" spans="1:10" ht="12.5">
      <c r="A58" s="50">
        <v>36</v>
      </c>
      <c r="B58" s="54" t="s">
        <v>264</v>
      </c>
      <c r="C58" s="57" t="s">
        <v>54</v>
      </c>
      <c r="D58" s="9">
        <v>1</v>
      </c>
      <c r="E58" s="10"/>
      <c r="F58" s="10"/>
      <c r="G58" s="10"/>
      <c r="H58" s="10"/>
      <c r="I58" s="10"/>
      <c r="J58" s="53" t="s">
        <v>30</v>
      </c>
    </row>
    <row r="59" spans="1:10" ht="12.5">
      <c r="A59" s="27">
        <v>37</v>
      </c>
      <c r="B59" s="54" t="s">
        <v>265</v>
      </c>
      <c r="C59" s="57" t="s">
        <v>54</v>
      </c>
      <c r="D59" s="9">
        <v>1</v>
      </c>
      <c r="E59" s="10"/>
      <c r="F59" s="10"/>
      <c r="G59" s="10"/>
      <c r="H59" s="10"/>
      <c r="I59" s="10"/>
      <c r="J59" s="53" t="s">
        <v>30</v>
      </c>
    </row>
    <row r="60" spans="1:10" ht="21">
      <c r="A60" s="50">
        <v>38</v>
      </c>
      <c r="B60" s="54" t="s">
        <v>266</v>
      </c>
      <c r="C60" s="57" t="s">
        <v>53</v>
      </c>
      <c r="D60" s="9">
        <v>1</v>
      </c>
      <c r="E60" s="10"/>
      <c r="F60" s="10"/>
      <c r="G60" s="10"/>
      <c r="H60" s="10"/>
      <c r="I60" s="10"/>
      <c r="J60" s="53" t="s">
        <v>30</v>
      </c>
    </row>
    <row r="61" spans="1:10" ht="12.5">
      <c r="A61" s="27">
        <v>39</v>
      </c>
      <c r="B61" s="54" t="s">
        <v>428</v>
      </c>
      <c r="C61" s="57" t="s">
        <v>64</v>
      </c>
      <c r="D61" s="9">
        <v>1</v>
      </c>
      <c r="E61" s="10"/>
      <c r="F61" s="10"/>
      <c r="G61" s="10"/>
      <c r="H61" s="10"/>
      <c r="I61" s="10"/>
      <c r="J61" s="53" t="s">
        <v>30</v>
      </c>
    </row>
    <row r="64" spans="1:10" ht="14.15" customHeight="1">
      <c r="A64" s="149" t="s">
        <v>24</v>
      </c>
      <c r="B64" s="150" t="s">
        <v>9</v>
      </c>
      <c r="C64" s="152" t="s">
        <v>6</v>
      </c>
      <c r="D64" s="154" t="s">
        <v>7</v>
      </c>
      <c r="E64" s="157" t="s">
        <v>12</v>
      </c>
      <c r="F64" s="157" t="s">
        <v>13</v>
      </c>
      <c r="G64" s="157" t="s">
        <v>14</v>
      </c>
      <c r="H64" s="159" t="s">
        <v>292</v>
      </c>
      <c r="I64" s="156" t="s">
        <v>33</v>
      </c>
    </row>
    <row r="65" spans="1:13" ht="10.4" customHeight="1">
      <c r="A65" s="149"/>
      <c r="B65" s="151"/>
      <c r="C65" s="153"/>
      <c r="D65" s="151"/>
      <c r="E65" s="158"/>
      <c r="F65" s="158"/>
      <c r="G65" s="158"/>
      <c r="H65" s="160"/>
      <c r="I65" s="156"/>
    </row>
    <row r="66" spans="1:13" s="15" customFormat="1">
      <c r="A66" s="68"/>
      <c r="B66" s="69" t="s">
        <v>18</v>
      </c>
      <c r="C66" s="73"/>
      <c r="D66" s="75"/>
      <c r="E66" s="64"/>
      <c r="F66" s="74"/>
      <c r="G66" s="74"/>
      <c r="H66" s="74"/>
      <c r="I66" s="74"/>
    </row>
    <row r="67" spans="1:13" s="15" customFormat="1">
      <c r="A67" s="27">
        <v>40</v>
      </c>
      <c r="B67" s="63" t="s">
        <v>279</v>
      </c>
      <c r="C67" s="57" t="s">
        <v>8</v>
      </c>
      <c r="D67" s="9">
        <v>1</v>
      </c>
      <c r="E67" s="10"/>
      <c r="F67" s="6"/>
      <c r="G67" s="121"/>
      <c r="H67" s="122">
        <f>ROUND(SUM(E67:G67),2)</f>
        <v>0</v>
      </c>
      <c r="I67" s="6" t="s">
        <v>23</v>
      </c>
      <c r="M67" s="123"/>
    </row>
    <row r="68" spans="1:13" s="15" customFormat="1" ht="12.5">
      <c r="A68" s="27">
        <v>41</v>
      </c>
      <c r="B68" s="63" t="s">
        <v>280</v>
      </c>
      <c r="C68" s="57" t="s">
        <v>54</v>
      </c>
      <c r="D68" s="9">
        <v>1</v>
      </c>
      <c r="E68" s="10"/>
      <c r="F68" s="6"/>
      <c r="G68" s="121"/>
      <c r="H68" s="122">
        <f t="shared" ref="H68:H80" si="1">ROUND(SUM(E68:G68),2)</f>
        <v>0</v>
      </c>
      <c r="I68" s="6" t="s">
        <v>23</v>
      </c>
      <c r="M68" s="123"/>
    </row>
    <row r="69" spans="1:13" s="15" customFormat="1" ht="12.5">
      <c r="A69" s="27">
        <v>42</v>
      </c>
      <c r="B69" s="62" t="s">
        <v>281</v>
      </c>
      <c r="C69" s="57" t="s">
        <v>54</v>
      </c>
      <c r="D69" s="9">
        <v>1</v>
      </c>
      <c r="E69" s="10"/>
      <c r="F69" s="6"/>
      <c r="G69" s="121"/>
      <c r="H69" s="122">
        <f t="shared" si="1"/>
        <v>0</v>
      </c>
      <c r="I69" s="6" t="s">
        <v>23</v>
      </c>
      <c r="M69" s="123"/>
    </row>
    <row r="70" spans="1:13">
      <c r="A70" s="27">
        <v>43</v>
      </c>
      <c r="B70" s="62" t="s">
        <v>282</v>
      </c>
      <c r="C70" s="57" t="s">
        <v>8</v>
      </c>
      <c r="D70" s="28">
        <v>1</v>
      </c>
      <c r="E70" s="10"/>
      <c r="F70" s="6"/>
      <c r="G70" s="121"/>
      <c r="H70" s="122">
        <f t="shared" si="1"/>
        <v>0</v>
      </c>
      <c r="I70" s="6" t="s">
        <v>23</v>
      </c>
      <c r="M70" s="123"/>
    </row>
    <row r="71" spans="1:13">
      <c r="A71" s="27">
        <v>44</v>
      </c>
      <c r="B71" s="62" t="s">
        <v>283</v>
      </c>
      <c r="C71" s="57" t="s">
        <v>8</v>
      </c>
      <c r="D71" s="28">
        <v>1</v>
      </c>
      <c r="E71" s="10"/>
      <c r="F71" s="6"/>
      <c r="G71" s="121"/>
      <c r="H71" s="122">
        <f t="shared" si="1"/>
        <v>0</v>
      </c>
      <c r="I71" s="6" t="s">
        <v>23</v>
      </c>
      <c r="M71" s="123"/>
    </row>
    <row r="72" spans="1:13" ht="12.5">
      <c r="A72" s="27">
        <v>45</v>
      </c>
      <c r="B72" s="7" t="s">
        <v>284</v>
      </c>
      <c r="C72" s="57" t="s">
        <v>54</v>
      </c>
      <c r="D72" s="28">
        <v>1</v>
      </c>
      <c r="E72" s="10"/>
      <c r="F72" s="6"/>
      <c r="G72" s="121"/>
      <c r="H72" s="122">
        <f t="shared" si="1"/>
        <v>0</v>
      </c>
      <c r="I72" s="4" t="s">
        <v>21</v>
      </c>
      <c r="M72" s="97"/>
    </row>
    <row r="73" spans="1:13" ht="12.5">
      <c r="A73" s="27">
        <v>46</v>
      </c>
      <c r="B73" s="54" t="s">
        <v>285</v>
      </c>
      <c r="C73" s="57" t="s">
        <v>54</v>
      </c>
      <c r="D73" s="125">
        <v>1</v>
      </c>
      <c r="E73" s="10"/>
      <c r="F73" s="6"/>
      <c r="G73" s="121"/>
      <c r="H73" s="122">
        <f t="shared" si="1"/>
        <v>0</v>
      </c>
      <c r="I73" s="53" t="s">
        <v>23</v>
      </c>
      <c r="M73" s="97"/>
    </row>
    <row r="74" spans="1:13" s="15" customFormat="1" ht="12.5">
      <c r="A74" s="27">
        <v>47</v>
      </c>
      <c r="B74" s="63" t="s">
        <v>286</v>
      </c>
      <c r="C74" s="57" t="s">
        <v>54</v>
      </c>
      <c r="D74" s="9">
        <v>1</v>
      </c>
      <c r="E74" s="10"/>
      <c r="F74" s="6"/>
      <c r="G74" s="120"/>
      <c r="H74" s="122">
        <f t="shared" si="1"/>
        <v>0</v>
      </c>
      <c r="I74" s="6" t="s">
        <v>22</v>
      </c>
      <c r="M74" s="123"/>
    </row>
    <row r="75" spans="1:13" s="15" customFormat="1" ht="12.5">
      <c r="A75" s="27">
        <v>48</v>
      </c>
      <c r="B75" s="63" t="s">
        <v>287</v>
      </c>
      <c r="C75" s="57" t="s">
        <v>54</v>
      </c>
      <c r="D75" s="9">
        <v>1</v>
      </c>
      <c r="E75" s="10"/>
      <c r="F75" s="6"/>
      <c r="G75" s="120"/>
      <c r="H75" s="122">
        <f t="shared" si="1"/>
        <v>0</v>
      </c>
      <c r="I75" s="6" t="s">
        <v>25</v>
      </c>
      <c r="M75" s="123"/>
    </row>
    <row r="76" spans="1:13" s="15" customFormat="1" ht="21">
      <c r="A76" s="27">
        <v>49</v>
      </c>
      <c r="B76" s="3" t="s">
        <v>288</v>
      </c>
      <c r="C76" s="57" t="s">
        <v>54</v>
      </c>
      <c r="D76" s="28">
        <v>1</v>
      </c>
      <c r="E76" s="10"/>
      <c r="F76" s="52"/>
      <c r="G76" s="120"/>
      <c r="H76" s="122">
        <f t="shared" si="1"/>
        <v>0</v>
      </c>
      <c r="I76" s="6" t="s">
        <v>21</v>
      </c>
      <c r="M76" s="123"/>
    </row>
    <row r="77" spans="1:13" s="15" customFormat="1" ht="12.5">
      <c r="A77" s="27">
        <v>50</v>
      </c>
      <c r="B77" s="5" t="s">
        <v>289</v>
      </c>
      <c r="C77" s="57" t="s">
        <v>54</v>
      </c>
      <c r="D77" s="28">
        <v>1</v>
      </c>
      <c r="E77" s="10"/>
      <c r="F77" s="52"/>
      <c r="G77" s="120"/>
      <c r="H77" s="122">
        <f t="shared" si="1"/>
        <v>0</v>
      </c>
      <c r="I77" s="6" t="s">
        <v>22</v>
      </c>
      <c r="M77" s="123"/>
    </row>
    <row r="78" spans="1:13">
      <c r="A78" s="27">
        <v>51</v>
      </c>
      <c r="B78" s="7" t="s">
        <v>140</v>
      </c>
      <c r="C78" s="57" t="s">
        <v>26</v>
      </c>
      <c r="D78" s="28">
        <v>1</v>
      </c>
      <c r="E78" s="10"/>
      <c r="F78" s="52"/>
      <c r="G78" s="120"/>
      <c r="H78" s="122">
        <f t="shared" si="1"/>
        <v>0</v>
      </c>
      <c r="I78" s="4" t="s">
        <v>22</v>
      </c>
      <c r="M78" s="97"/>
    </row>
    <row r="79" spans="1:13">
      <c r="A79" s="27">
        <v>52</v>
      </c>
      <c r="B79" s="7" t="s">
        <v>147</v>
      </c>
      <c r="C79" s="57" t="s">
        <v>26</v>
      </c>
      <c r="D79" s="28">
        <v>1</v>
      </c>
      <c r="E79" s="10"/>
      <c r="F79" s="52"/>
      <c r="G79" s="120"/>
      <c r="H79" s="122">
        <f t="shared" si="1"/>
        <v>0</v>
      </c>
      <c r="I79" s="4" t="s">
        <v>22</v>
      </c>
      <c r="M79" s="97"/>
    </row>
    <row r="80" spans="1:13" ht="12.5">
      <c r="A80" s="27">
        <v>53</v>
      </c>
      <c r="B80" s="7" t="s">
        <v>290</v>
      </c>
      <c r="C80" s="57" t="s">
        <v>64</v>
      </c>
      <c r="D80" s="28">
        <v>1</v>
      </c>
      <c r="E80" s="10"/>
      <c r="F80" s="52"/>
      <c r="G80" s="120"/>
      <c r="H80" s="122">
        <f t="shared" si="1"/>
        <v>0</v>
      </c>
      <c r="I80" s="4" t="s">
        <v>22</v>
      </c>
      <c r="M80" s="97"/>
    </row>
    <row r="81" spans="1:9">
      <c r="A81" s="15"/>
      <c r="B81" s="15"/>
      <c r="C81" s="15"/>
      <c r="D81" s="15"/>
    </row>
    <row r="82" spans="1:9" ht="11" thickBot="1"/>
    <row r="83" spans="1:9" ht="42.5" thickBot="1">
      <c r="A83" s="15"/>
      <c r="B83" s="126" t="s">
        <v>425</v>
      </c>
      <c r="C83" s="88" t="s">
        <v>33</v>
      </c>
      <c r="D83" s="89" t="s">
        <v>34</v>
      </c>
      <c r="E83" s="89" t="s">
        <v>35</v>
      </c>
      <c r="F83" s="90" t="s">
        <v>36</v>
      </c>
    </row>
    <row r="84" spans="1:9">
      <c r="A84" s="17"/>
      <c r="B84" s="18">
        <f>Kopsavilkums!B101</f>
        <v>0</v>
      </c>
      <c r="C84" s="29" t="s">
        <v>30</v>
      </c>
      <c r="D84" s="30">
        <v>0.1</v>
      </c>
      <c r="E84" s="30" cm="1">
        <f t="array" ref="E84">SUM(IF($H$28:$H$39=$C84,$E$28:$G$39)*$E$24:$G$24)+SUM(IF($J$47:$J$61=$C84,$E$47:$I$61)*$E$43:$I$43)+SUMIF($I$67:$I$80,$C84,$H$67:$H$80)+SUMIF($I$9:$I$20,$C84,$H$9:$H$20)</f>
        <v>0</v>
      </c>
      <c r="F84" s="31">
        <f>D84*E84</f>
        <v>0</v>
      </c>
      <c r="H84" s="12">
        <f>+SUMIF($F$67:$F$80,#REF!,$E$67:$E$80)+SUMIF($F$9:$F$20,#REF!,$E$9:$E$20)</f>
        <v>0</v>
      </c>
    </row>
    <row r="85" spans="1:9">
      <c r="A85" s="17"/>
      <c r="B85" s="15"/>
      <c r="C85" s="32" t="s">
        <v>25</v>
      </c>
      <c r="D85" s="124">
        <v>0.3</v>
      </c>
      <c r="E85" s="124" cm="1">
        <f t="array" ref="E85">SUM(IF($H$28:$H$39=$C85,$E$28:$G$39)*$E$24:$G$24)+SUM(IF($J$47:$J$61=$C85,$E$47:$I$61)*$E$43:$I$43)+SUMIF($I$67:$I$80,$C85,$H$67:$H$80)+SUMIF($I$9:$I$20,$C85,$H$9:$H$20)</f>
        <v>0</v>
      </c>
      <c r="F85" s="34">
        <f>D85*E85</f>
        <v>0</v>
      </c>
    </row>
    <row r="86" spans="1:9">
      <c r="A86" s="21"/>
      <c r="B86" s="15"/>
      <c r="C86" s="32" t="s">
        <v>23</v>
      </c>
      <c r="D86" s="124">
        <v>0.5</v>
      </c>
      <c r="E86" s="124" cm="1">
        <f t="array" ref="E86">SUM(IF($H$28:$H$39=$C86,$E$28:$G$39)*$E$24:$G$24)+SUM(IF($J$47:$J$61=$C86,$E$47:$I$61)*$E$43:$I$43)+SUMIF($I$67:$I$80,$C86,$H$67:$H$80)+SUMIF($I$9:$I$20,$C86,$H$9:$H$20)</f>
        <v>0</v>
      </c>
      <c r="F86" s="34">
        <f>D86*E86</f>
        <v>0</v>
      </c>
    </row>
    <row r="87" spans="1:9">
      <c r="C87" s="32" t="s">
        <v>21</v>
      </c>
      <c r="D87" s="124">
        <v>0.7</v>
      </c>
      <c r="E87" s="124" cm="1">
        <f t="array" ref="E87">SUM(IF($H$28:$H$39=$C87,$E$28:$G$39)*$E$24:$G$24)+SUM(IF($J$47:$J$61=$C87,$E$47:$I$61)*$E$43:$I$43)+SUMIF($I$67:$I$80,$C87,$H$67:$H$80)+SUMIF($I$9:$I$20,$C87,$H$9:$H$20)</f>
        <v>0</v>
      </c>
      <c r="F87" s="34">
        <f>D87*E87</f>
        <v>0</v>
      </c>
    </row>
    <row r="88" spans="1:9" ht="11" thickBot="1">
      <c r="C88" s="35" t="s">
        <v>22</v>
      </c>
      <c r="D88" s="36">
        <v>1</v>
      </c>
      <c r="E88" s="36" cm="1">
        <f t="array" ref="E88">SUM(IF($H$28:$H$39=$C88,$E$28:$G$39)*$E$24:$G$24)+SUM(IF($J$47:$J$61=$C88,$E$47:$I$61)*$E$43:$I$43)+SUMIF($I$67:$I$80,$C88,$H$67:$H$80)+SUMIF($I$9:$I$20,$C88,$H$9:$H$20)</f>
        <v>0</v>
      </c>
      <c r="F88" s="37">
        <f>D88*E88</f>
        <v>0</v>
      </c>
    </row>
    <row r="89" spans="1:9" ht="22.5" customHeight="1" thickBot="1">
      <c r="C89" s="143" t="s">
        <v>322</v>
      </c>
      <c r="D89" s="144"/>
      <c r="E89" s="145"/>
      <c r="F89" s="38">
        <f>SUBTOTAL(9,F84:F88)</f>
        <v>0</v>
      </c>
    </row>
    <row r="92" spans="1:9">
      <c r="E92" s="117">
        <f>E13</f>
        <v>0</v>
      </c>
      <c r="H92" s="117"/>
      <c r="I92" s="117">
        <f>E92</f>
        <v>0</v>
      </c>
    </row>
    <row r="93" spans="1:9">
      <c r="E93" s="117">
        <f>E14</f>
        <v>0</v>
      </c>
      <c r="H93" s="117"/>
    </row>
    <row r="94" spans="1:9">
      <c r="E94" s="117">
        <f>E28*E$24</f>
        <v>0</v>
      </c>
      <c r="F94" s="117">
        <f>F28*F$24</f>
        <v>0</v>
      </c>
      <c r="G94" s="117">
        <f>G28*G$24</f>
        <v>0</v>
      </c>
      <c r="H94" s="117"/>
    </row>
    <row r="95" spans="1:9">
      <c r="E95" s="117">
        <f>E37*E$24</f>
        <v>0</v>
      </c>
      <c r="F95" s="117">
        <f>F37*F$24</f>
        <v>0</v>
      </c>
      <c r="G95" s="117">
        <f>G37*G$24</f>
        <v>0</v>
      </c>
      <c r="H95" s="117"/>
      <c r="I95" s="117"/>
    </row>
    <row r="96" spans="1:9">
      <c r="E96" s="117">
        <f>G47*G$43</f>
        <v>0</v>
      </c>
      <c r="F96" s="117">
        <f>H47*H$43</f>
        <v>0</v>
      </c>
      <c r="G96" s="117">
        <f>I47*I$43</f>
        <v>0</v>
      </c>
      <c r="H96" s="117"/>
      <c r="I96" s="117">
        <f>SUM(E93:G94,E96:G96)</f>
        <v>0</v>
      </c>
    </row>
    <row r="97" spans="5:9">
      <c r="E97" s="117">
        <f>E68</f>
        <v>0</v>
      </c>
      <c r="H97" s="117"/>
      <c r="I97" s="117">
        <f>E97</f>
        <v>0</v>
      </c>
    </row>
    <row r="98" spans="5:9">
      <c r="E98" s="117">
        <f>E74</f>
        <v>0</v>
      </c>
      <c r="I98" s="117">
        <f>SUM(E95:G95,E98)</f>
        <v>0</v>
      </c>
    </row>
  </sheetData>
  <mergeCells count="35">
    <mergeCell ref="E42:I42"/>
    <mergeCell ref="C89:E89"/>
    <mergeCell ref="A2:J2"/>
    <mergeCell ref="A3:J3"/>
    <mergeCell ref="A6:A7"/>
    <mergeCell ref="B6:B7"/>
    <mergeCell ref="C6:C7"/>
    <mergeCell ref="D6:D7"/>
    <mergeCell ref="I6:I7"/>
    <mergeCell ref="H6:H7"/>
    <mergeCell ref="E6:E7"/>
    <mergeCell ref="G6:G7"/>
    <mergeCell ref="H25:H26"/>
    <mergeCell ref="F64:F65"/>
    <mergeCell ref="E25:G25"/>
    <mergeCell ref="F6:F7"/>
    <mergeCell ref="A25:A26"/>
    <mergeCell ref="B25:B26"/>
    <mergeCell ref="C25:C26"/>
    <mergeCell ref="D25:D26"/>
    <mergeCell ref="E23:G23"/>
    <mergeCell ref="A44:A45"/>
    <mergeCell ref="B44:B45"/>
    <mergeCell ref="C44:C45"/>
    <mergeCell ref="D44:D45"/>
    <mergeCell ref="J44:J45"/>
    <mergeCell ref="E44:I44"/>
    <mergeCell ref="G64:G65"/>
    <mergeCell ref="H64:H65"/>
    <mergeCell ref="I64:I65"/>
    <mergeCell ref="A64:A65"/>
    <mergeCell ref="B64:B65"/>
    <mergeCell ref="C64:C65"/>
    <mergeCell ref="D64:D65"/>
    <mergeCell ref="E64:E65"/>
  </mergeCells>
  <phoneticPr fontId="12" type="noConversion"/>
  <conditionalFormatting sqref="D9:D20 E27:G27 D27:D40 D46:D61 D66:D69 D74:D75">
    <cfRule type="cellIs" dxfId="19" priority="10" operator="equal">
      <formula>0</formula>
    </cfRule>
  </conditionalFormatting>
  <conditionalFormatting sqref="E8:E20 E28:G39 I28:I39 E40:I40 E46:I61 E66:E80">
    <cfRule type="cellIs" dxfId="18" priority="9" stopIfTrue="1" operator="equal">
      <formula>0</formula>
    </cfRule>
  </conditionalFormatting>
  <conditionalFormatting sqref="E9:E20 E28:G39 I28:I39 E40:I40 E47:I61 E67:E80">
    <cfRule type="cellIs" dxfId="17" priority="7" operator="greaterThan">
      <formula>0</formula>
    </cfRule>
  </conditionalFormatting>
  <pageMargins left="0.70866141732283472" right="0.70866141732283472" top="0.39370078740157483" bottom="0.39370078740157483" header="0.31496062992125984" footer="0.31496062992125984"/>
  <pageSetup paperSize="9" scale="99" fitToHeight="0" orientation="landscape" r:id="rId1"/>
  <ignoredErrors>
    <ignoredError sqref="E27:G27 F46:I46"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05462-C46B-4B4F-9734-850405AFF7CA}">
  <sheetPr>
    <pageSetUpPr fitToPage="1"/>
  </sheetPr>
  <dimension ref="A1:J40"/>
  <sheetViews>
    <sheetView showGridLines="0" showZeros="0" topLeftCell="A16" zoomScaleNormal="100" workbookViewId="0">
      <selection activeCell="B28" sqref="B28"/>
    </sheetView>
  </sheetViews>
  <sheetFormatPr defaultColWidth="9.1796875" defaultRowHeight="10.5"/>
  <cols>
    <col min="1" max="1" width="5.81640625" style="12" customWidth="1"/>
    <col min="2" max="2" width="42.54296875" style="12" customWidth="1"/>
    <col min="3" max="16384" width="9.1796875" style="12"/>
  </cols>
  <sheetData>
    <row r="1" spans="1:10" s="26" customFormat="1" ht="14.15" customHeight="1">
      <c r="A1" s="23"/>
      <c r="B1" s="24"/>
      <c r="C1" s="25"/>
      <c r="D1" s="25"/>
      <c r="E1" s="25"/>
      <c r="F1" s="25"/>
      <c r="G1" s="25"/>
      <c r="H1" s="25"/>
      <c r="I1" s="25"/>
    </row>
    <row r="2" spans="1:10" s="26" customFormat="1" ht="14.15" customHeight="1">
      <c r="A2" s="131" t="s">
        <v>300</v>
      </c>
      <c r="B2" s="131"/>
      <c r="C2" s="131"/>
      <c r="D2" s="131"/>
      <c r="E2" s="131"/>
      <c r="F2" s="131"/>
      <c r="G2" s="131"/>
      <c r="H2" s="131"/>
      <c r="I2" s="131"/>
      <c r="J2" s="131"/>
    </row>
    <row r="3" spans="1:10" ht="14.15" customHeight="1">
      <c r="A3" s="146" t="s">
        <v>301</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55" t="s">
        <v>391</v>
      </c>
      <c r="F6" s="155"/>
      <c r="G6" s="155"/>
      <c r="H6" s="155"/>
      <c r="I6" s="155"/>
    </row>
    <row r="7" spans="1:10" ht="14.15" customHeight="1">
      <c r="A7" s="11"/>
      <c r="B7" s="14"/>
      <c r="C7" s="13"/>
      <c r="D7" s="13"/>
      <c r="E7" s="119">
        <v>0.05</v>
      </c>
      <c r="F7" s="119">
        <v>0.15</v>
      </c>
      <c r="G7" s="119">
        <v>0.4</v>
      </c>
      <c r="H7" s="119">
        <v>0.35</v>
      </c>
      <c r="I7" s="119">
        <v>0.05</v>
      </c>
    </row>
    <row r="8" spans="1:10" ht="14.15" customHeight="1">
      <c r="A8" s="149" t="s">
        <v>24</v>
      </c>
      <c r="B8" s="150" t="s">
        <v>9</v>
      </c>
      <c r="C8" s="152" t="s">
        <v>6</v>
      </c>
      <c r="D8" s="154" t="s">
        <v>7</v>
      </c>
      <c r="E8" s="142" t="s">
        <v>424</v>
      </c>
      <c r="F8" s="142"/>
      <c r="G8" s="142"/>
      <c r="H8" s="142"/>
      <c r="I8" s="142"/>
      <c r="J8" s="156" t="s">
        <v>33</v>
      </c>
    </row>
    <row r="9" spans="1:10" ht="31.5">
      <c r="A9" s="149"/>
      <c r="B9" s="151"/>
      <c r="C9" s="153"/>
      <c r="D9" s="151"/>
      <c r="E9" s="66" t="s">
        <v>407</v>
      </c>
      <c r="F9" s="66" t="s">
        <v>400</v>
      </c>
      <c r="G9" s="66" t="s">
        <v>408</v>
      </c>
      <c r="H9" s="66" t="s">
        <v>409</v>
      </c>
      <c r="I9" s="66" t="s">
        <v>410</v>
      </c>
      <c r="J9" s="156"/>
    </row>
    <row r="10" spans="1:10">
      <c r="A10" s="68"/>
      <c r="B10" s="69" t="s">
        <v>63</v>
      </c>
      <c r="C10" s="73"/>
      <c r="D10" s="70"/>
      <c r="E10" s="64"/>
      <c r="F10" s="76"/>
      <c r="G10" s="76"/>
      <c r="H10" s="76"/>
      <c r="I10" s="76"/>
      <c r="J10" s="74"/>
    </row>
    <row r="11" spans="1:10" s="15" customFormat="1" ht="11.25" customHeight="1">
      <c r="A11" s="27">
        <v>1</v>
      </c>
      <c r="B11" s="2" t="s">
        <v>303</v>
      </c>
      <c r="C11" s="57" t="s">
        <v>243</v>
      </c>
      <c r="D11" s="9">
        <v>1</v>
      </c>
      <c r="E11" s="10"/>
      <c r="F11" s="10"/>
      <c r="G11" s="10"/>
      <c r="H11" s="10"/>
      <c r="I11" s="10"/>
      <c r="J11" s="6" t="s">
        <v>25</v>
      </c>
    </row>
    <row r="12" spans="1:10" s="15" customFormat="1" ht="11.25" customHeight="1">
      <c r="A12" s="27">
        <v>2</v>
      </c>
      <c r="B12" s="2" t="s">
        <v>302</v>
      </c>
      <c r="C12" s="57" t="s">
        <v>243</v>
      </c>
      <c r="D12" s="9">
        <v>1</v>
      </c>
      <c r="E12" s="10"/>
      <c r="F12" s="10"/>
      <c r="G12" s="10"/>
      <c r="H12" s="10"/>
      <c r="I12" s="10"/>
      <c r="J12" s="6" t="s">
        <v>25</v>
      </c>
    </row>
    <row r="13" spans="1:10" s="15" customFormat="1" ht="21">
      <c r="A13" s="27">
        <v>3</v>
      </c>
      <c r="B13" s="2" t="s">
        <v>310</v>
      </c>
      <c r="C13" s="57" t="s">
        <v>243</v>
      </c>
      <c r="D13" s="9">
        <v>1</v>
      </c>
      <c r="E13" s="10"/>
      <c r="F13" s="10"/>
      <c r="G13" s="10"/>
      <c r="H13" s="10"/>
      <c r="I13" s="10"/>
      <c r="J13" s="6" t="s">
        <v>23</v>
      </c>
    </row>
    <row r="14" spans="1:10" s="15" customFormat="1" ht="21">
      <c r="A14" s="27">
        <v>4</v>
      </c>
      <c r="B14" s="2" t="s">
        <v>311</v>
      </c>
      <c r="C14" s="57" t="s">
        <v>243</v>
      </c>
      <c r="D14" s="9">
        <v>1</v>
      </c>
      <c r="E14" s="10"/>
      <c r="F14" s="10"/>
      <c r="G14" s="10"/>
      <c r="H14" s="10"/>
      <c r="I14" s="10"/>
      <c r="J14" s="6" t="s">
        <v>23</v>
      </c>
    </row>
    <row r="15" spans="1:10" s="15" customFormat="1" ht="21">
      <c r="A15" s="27">
        <v>5</v>
      </c>
      <c r="B15" s="2" t="s">
        <v>304</v>
      </c>
      <c r="C15" s="57" t="s">
        <v>243</v>
      </c>
      <c r="D15" s="9">
        <v>1</v>
      </c>
      <c r="E15" s="10"/>
      <c r="F15" s="10"/>
      <c r="G15" s="10"/>
      <c r="H15" s="10"/>
      <c r="I15" s="10"/>
      <c r="J15" s="6" t="s">
        <v>23</v>
      </c>
    </row>
    <row r="16" spans="1:10" s="15" customFormat="1" ht="21">
      <c r="A16" s="27">
        <v>6</v>
      </c>
      <c r="B16" s="2" t="s">
        <v>305</v>
      </c>
      <c r="C16" s="57" t="s">
        <v>243</v>
      </c>
      <c r="D16" s="9">
        <v>1</v>
      </c>
      <c r="E16" s="10"/>
      <c r="F16" s="10"/>
      <c r="G16" s="10"/>
      <c r="H16" s="10"/>
      <c r="I16" s="10"/>
      <c r="J16" s="6" t="s">
        <v>23</v>
      </c>
    </row>
    <row r="17" spans="1:10">
      <c r="A17" s="68"/>
      <c r="B17" s="69" t="s">
        <v>306</v>
      </c>
      <c r="C17" s="73"/>
      <c r="D17" s="70"/>
      <c r="E17" s="76"/>
      <c r="F17" s="76"/>
      <c r="G17" s="76"/>
      <c r="H17" s="76"/>
      <c r="I17" s="76"/>
      <c r="J17" s="74"/>
    </row>
    <row r="18" spans="1:10" s="15" customFormat="1" ht="52.5">
      <c r="A18" s="27">
        <v>7</v>
      </c>
      <c r="B18" s="58" t="s">
        <v>309</v>
      </c>
      <c r="C18" s="57" t="s">
        <v>243</v>
      </c>
      <c r="D18" s="9">
        <v>1</v>
      </c>
      <c r="E18" s="10"/>
      <c r="F18" s="10"/>
      <c r="G18" s="10"/>
      <c r="H18" s="10"/>
      <c r="I18" s="10"/>
      <c r="J18" s="6" t="s">
        <v>21</v>
      </c>
    </row>
    <row r="19" spans="1:10">
      <c r="A19" s="68"/>
      <c r="B19" s="69" t="s">
        <v>307</v>
      </c>
      <c r="C19" s="73"/>
      <c r="D19" s="70"/>
      <c r="E19" s="64"/>
      <c r="F19" s="76"/>
      <c r="G19" s="76"/>
      <c r="H19" s="76"/>
      <c r="I19" s="76"/>
      <c r="J19" s="74"/>
    </row>
    <row r="20" spans="1:10" ht="52.5">
      <c r="A20" s="27">
        <v>8</v>
      </c>
      <c r="B20" s="58" t="s">
        <v>308</v>
      </c>
      <c r="C20" s="57" t="s">
        <v>243</v>
      </c>
      <c r="D20" s="9">
        <v>1</v>
      </c>
      <c r="E20" s="10"/>
      <c r="F20" s="10"/>
      <c r="G20" s="10"/>
      <c r="H20" s="10"/>
      <c r="I20" s="10"/>
      <c r="J20" s="6" t="s">
        <v>30</v>
      </c>
    </row>
    <row r="21" spans="1:10" s="15" customFormat="1">
      <c r="A21" s="68"/>
      <c r="B21" s="69" t="s">
        <v>18</v>
      </c>
      <c r="C21" s="73"/>
      <c r="D21" s="75"/>
      <c r="E21" s="75"/>
      <c r="F21" s="87"/>
      <c r="G21" s="87"/>
      <c r="H21" s="87"/>
      <c r="I21" s="87"/>
      <c r="J21" s="72"/>
    </row>
    <row r="22" spans="1:10" s="15" customFormat="1">
      <c r="A22" s="27">
        <v>9</v>
      </c>
      <c r="B22" s="63" t="s">
        <v>140</v>
      </c>
      <c r="C22" s="57" t="s">
        <v>26</v>
      </c>
      <c r="D22" s="9">
        <v>1</v>
      </c>
      <c r="E22" s="10"/>
      <c r="F22" s="91">
        <v>0</v>
      </c>
      <c r="G22" s="91">
        <v>0</v>
      </c>
      <c r="H22" s="91">
        <v>0</v>
      </c>
      <c r="I22" s="91">
        <v>0</v>
      </c>
      <c r="J22" s="6" t="s">
        <v>23</v>
      </c>
    </row>
    <row r="23" spans="1:10" s="15" customFormat="1" ht="12.5">
      <c r="A23" s="43">
        <v>10</v>
      </c>
      <c r="B23" s="99" t="s">
        <v>314</v>
      </c>
      <c r="C23" s="57" t="s">
        <v>243</v>
      </c>
      <c r="D23" s="9">
        <v>1</v>
      </c>
      <c r="E23" s="10"/>
      <c r="F23" s="10"/>
      <c r="G23" s="10"/>
      <c r="H23" s="10"/>
      <c r="I23" s="10"/>
      <c r="J23" s="93" t="s">
        <v>22</v>
      </c>
    </row>
    <row r="24" spans="1:10" s="15" customFormat="1">
      <c r="A24" s="27">
        <v>11</v>
      </c>
      <c r="B24" s="63" t="s">
        <v>312</v>
      </c>
      <c r="C24" s="57" t="s">
        <v>26</v>
      </c>
      <c r="D24" s="9">
        <v>1</v>
      </c>
      <c r="E24" s="10"/>
      <c r="F24" s="91">
        <v>0</v>
      </c>
      <c r="G24" s="91">
        <v>0</v>
      </c>
      <c r="H24" s="91">
        <v>0</v>
      </c>
      <c r="I24" s="91">
        <v>0</v>
      </c>
      <c r="J24" s="6" t="s">
        <v>23</v>
      </c>
    </row>
    <row r="25" spans="1:10" s="15" customFormat="1">
      <c r="A25" s="43">
        <v>13</v>
      </c>
      <c r="B25" s="63" t="s">
        <v>313</v>
      </c>
      <c r="C25" s="57" t="s">
        <v>26</v>
      </c>
      <c r="D25" s="9">
        <v>1</v>
      </c>
      <c r="E25" s="10"/>
      <c r="F25" s="91">
        <v>0</v>
      </c>
      <c r="G25" s="91">
        <v>0</v>
      </c>
      <c r="H25" s="91">
        <v>0</v>
      </c>
      <c r="I25" s="91">
        <v>0</v>
      </c>
      <c r="J25" s="6" t="s">
        <v>23</v>
      </c>
    </row>
    <row r="26" spans="1:10" ht="12.5">
      <c r="A26" s="27">
        <v>14</v>
      </c>
      <c r="B26" s="7" t="s">
        <v>151</v>
      </c>
      <c r="C26" s="57" t="s">
        <v>55</v>
      </c>
      <c r="D26" s="28">
        <v>1</v>
      </c>
      <c r="E26" s="10"/>
      <c r="F26" s="91">
        <v>0</v>
      </c>
      <c r="G26" s="91">
        <v>0</v>
      </c>
      <c r="H26" s="91">
        <v>0</v>
      </c>
      <c r="I26" s="91">
        <v>0</v>
      </c>
      <c r="J26" s="4" t="s">
        <v>30</v>
      </c>
    </row>
    <row r="27" spans="1:10" ht="11" thickBot="1">
      <c r="A27" s="15"/>
      <c r="B27" s="15"/>
      <c r="C27" s="15"/>
      <c r="D27" s="15"/>
    </row>
    <row r="28" spans="1:10" ht="42.5" thickBot="1">
      <c r="A28" s="15"/>
      <c r="B28" s="126" t="s">
        <v>425</v>
      </c>
      <c r="C28" s="15"/>
      <c r="G28" s="88" t="s">
        <v>33</v>
      </c>
      <c r="H28" s="89" t="s">
        <v>34</v>
      </c>
      <c r="I28" s="89" t="s">
        <v>35</v>
      </c>
      <c r="J28" s="90" t="s">
        <v>36</v>
      </c>
    </row>
    <row r="29" spans="1:10">
      <c r="A29" s="17"/>
      <c r="B29" s="18">
        <f>Kopsavilkums!B28</f>
        <v>0</v>
      </c>
      <c r="C29" s="19"/>
      <c r="G29" s="29" t="s">
        <v>30</v>
      </c>
      <c r="H29" s="30">
        <v>0.1</v>
      </c>
      <c r="I29" s="30" cm="1">
        <f t="array" ref="I29">SUM(IF($J$11:$J$26=$G29,$E$11:$I$26)*$E$7:$I$7)</f>
        <v>0</v>
      </c>
      <c r="J29" s="31">
        <f>H29*I29</f>
        <v>0</v>
      </c>
    </row>
    <row r="30" spans="1:10">
      <c r="A30" s="17"/>
      <c r="B30" s="15"/>
      <c r="C30" s="20"/>
      <c r="G30" s="32" t="s">
        <v>25</v>
      </c>
      <c r="H30" s="33">
        <v>0.3</v>
      </c>
      <c r="I30" s="33" cm="1">
        <f t="array" ref="I30">SUM(IF($J$11:$J$26=$G30,$E$11:$I$26)*$E$7:$I$7)</f>
        <v>0</v>
      </c>
      <c r="J30" s="34">
        <f>H30*I30</f>
        <v>0</v>
      </c>
    </row>
    <row r="31" spans="1:10">
      <c r="A31" s="21"/>
      <c r="B31" s="15"/>
      <c r="C31" s="22"/>
      <c r="G31" s="32" t="s">
        <v>23</v>
      </c>
      <c r="H31" s="33">
        <v>0.5</v>
      </c>
      <c r="I31" s="33" cm="1">
        <f t="array" ref="I31">SUM(IF($J$11:$J$26=$G31,$E$11:$I$26)*$E$7:$I$7)</f>
        <v>0</v>
      </c>
      <c r="J31" s="34">
        <f>H31*I31</f>
        <v>0</v>
      </c>
    </row>
    <row r="32" spans="1:10">
      <c r="G32" s="32" t="s">
        <v>21</v>
      </c>
      <c r="H32" s="33">
        <v>0.7</v>
      </c>
      <c r="I32" s="33" cm="1">
        <f t="array" ref="I32">SUM(IF($J$11:$J$26=$G32,$E$11:$I$26)*$E$7:$I$7)</f>
        <v>0</v>
      </c>
      <c r="J32" s="34">
        <f>H32*I32</f>
        <v>0</v>
      </c>
    </row>
    <row r="33" spans="5:10" ht="11" thickBot="1">
      <c r="G33" s="35" t="s">
        <v>22</v>
      </c>
      <c r="H33" s="36">
        <v>1</v>
      </c>
      <c r="I33" s="36" cm="1">
        <f t="array" ref="I33">SUM(IF($J$11:$J$26=$G33,$E$11:$I$26)*$E$7:$I$7)</f>
        <v>0</v>
      </c>
      <c r="J33" s="37">
        <f>H33*I33</f>
        <v>0</v>
      </c>
    </row>
    <row r="34" spans="5:10" ht="22.5" customHeight="1" thickBot="1">
      <c r="G34" s="143" t="s">
        <v>323</v>
      </c>
      <c r="H34" s="144"/>
      <c r="I34" s="145"/>
      <c r="J34" s="38">
        <f>SUBTOTAL(9,J29:J33)</f>
        <v>0</v>
      </c>
    </row>
    <row r="37" spans="5:10">
      <c r="J37" s="118"/>
    </row>
    <row r="38" spans="5:10">
      <c r="J38" s="118"/>
    </row>
    <row r="39" spans="5:10">
      <c r="E39" s="12">
        <f t="shared" ref="E39:I40" si="0">E13*E$7</f>
        <v>0</v>
      </c>
      <c r="F39" s="12">
        <f t="shared" si="0"/>
        <v>0</v>
      </c>
      <c r="G39" s="12">
        <f t="shared" si="0"/>
        <v>0</v>
      </c>
      <c r="H39" s="12">
        <f t="shared" si="0"/>
        <v>0</v>
      </c>
      <c r="I39" s="12">
        <f t="shared" si="0"/>
        <v>0</v>
      </c>
      <c r="J39" s="118"/>
    </row>
    <row r="40" spans="5:10">
      <c r="E40" s="12">
        <f t="shared" si="0"/>
        <v>0</v>
      </c>
      <c r="F40" s="12">
        <f t="shared" si="0"/>
        <v>0</v>
      </c>
      <c r="G40" s="12">
        <f t="shared" si="0"/>
        <v>0</v>
      </c>
      <c r="H40" s="12">
        <f t="shared" si="0"/>
        <v>0</v>
      </c>
      <c r="I40" s="12">
        <f t="shared" si="0"/>
        <v>0</v>
      </c>
      <c r="J40" s="118">
        <f>SUM(E39:I40)</f>
        <v>0</v>
      </c>
    </row>
  </sheetData>
  <mergeCells count="10">
    <mergeCell ref="G34:I34"/>
    <mergeCell ref="A2:J2"/>
    <mergeCell ref="A3:J3"/>
    <mergeCell ref="A8:A9"/>
    <mergeCell ref="B8:B9"/>
    <mergeCell ref="C8:C9"/>
    <mergeCell ref="D8:D9"/>
    <mergeCell ref="E8:I8"/>
    <mergeCell ref="J8:J9"/>
    <mergeCell ref="E6:I6"/>
  </mergeCells>
  <conditionalFormatting sqref="D11:D16 D18 D20:D26 E21:I21">
    <cfRule type="cellIs" dxfId="16" priority="8" operator="equal">
      <formula>0</formula>
    </cfRule>
  </conditionalFormatting>
  <conditionalFormatting sqref="E10:I20 E22 E23:I23 E24:E26">
    <cfRule type="cellIs" dxfId="15" priority="7" stopIfTrue="1" operator="equal">
      <formula>0</formula>
    </cfRule>
  </conditionalFormatting>
  <conditionalFormatting sqref="E11:I16 E18:I18 E20:I20 E22 E23:I23 E24:E26">
    <cfRule type="cellIs" dxfId="14" priority="5"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ignoredErrors>
    <ignoredError sqref="F19:I19 F17:I17 F21:I21"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BEDAD-1114-491F-9A41-0B97E3F7A72B}">
  <sheetPr>
    <pageSetUpPr fitToPage="1"/>
  </sheetPr>
  <dimension ref="A1:K60"/>
  <sheetViews>
    <sheetView showGridLines="0" showZeros="0" topLeftCell="A21" zoomScale="110" zoomScaleNormal="110" workbookViewId="0">
      <selection activeCell="B46" sqref="B46"/>
    </sheetView>
  </sheetViews>
  <sheetFormatPr defaultColWidth="9.1796875" defaultRowHeight="10.5"/>
  <cols>
    <col min="1" max="1" width="5.81640625" style="12" customWidth="1"/>
    <col min="2" max="2" width="42.54296875" style="12" customWidth="1"/>
    <col min="3" max="16384" width="9.1796875" style="12"/>
  </cols>
  <sheetData>
    <row r="1" spans="1:10" s="26" customFormat="1" ht="14.15" customHeight="1">
      <c r="A1" s="23"/>
      <c r="B1" s="24"/>
      <c r="C1" s="25"/>
      <c r="D1" s="25"/>
      <c r="E1" s="25"/>
      <c r="F1" s="25"/>
      <c r="G1" s="25"/>
      <c r="H1" s="25"/>
      <c r="I1" s="25"/>
    </row>
    <row r="2" spans="1:10" s="26" customFormat="1" ht="14.15" customHeight="1">
      <c r="A2" s="131" t="s">
        <v>372</v>
      </c>
      <c r="B2" s="131"/>
      <c r="C2" s="131"/>
      <c r="D2" s="131"/>
      <c r="E2" s="131"/>
      <c r="F2" s="131"/>
      <c r="G2" s="131"/>
      <c r="H2" s="131"/>
      <c r="I2" s="131"/>
      <c r="J2" s="131"/>
    </row>
    <row r="3" spans="1:10" ht="14.15" customHeight="1">
      <c r="A3" s="146" t="s">
        <v>355</v>
      </c>
      <c r="B3" s="146"/>
      <c r="C3" s="146"/>
      <c r="D3" s="146"/>
      <c r="E3" s="146"/>
      <c r="F3" s="146"/>
      <c r="G3" s="146"/>
      <c r="H3" s="146"/>
      <c r="I3" s="146"/>
      <c r="J3" s="146"/>
    </row>
    <row r="4" spans="1:10" ht="14.15" customHeight="1">
      <c r="A4" s="79"/>
      <c r="B4" s="79"/>
      <c r="C4" s="79"/>
      <c r="D4" s="79"/>
      <c r="E4" s="79"/>
      <c r="F4" s="79"/>
      <c r="G4" s="79"/>
      <c r="H4" s="79"/>
      <c r="I4" s="79"/>
      <c r="J4" s="79"/>
    </row>
    <row r="5" spans="1:10" ht="14.15" customHeight="1">
      <c r="A5" s="79"/>
      <c r="B5" s="79"/>
      <c r="C5" s="79"/>
      <c r="D5" s="79"/>
      <c r="E5" s="79"/>
      <c r="F5" s="79"/>
      <c r="G5" s="79"/>
      <c r="H5" s="79"/>
      <c r="I5" s="79"/>
      <c r="J5" s="79"/>
    </row>
    <row r="6" spans="1:10" ht="14.15" customHeight="1">
      <c r="A6" s="11"/>
      <c r="B6" s="14"/>
      <c r="C6" s="13"/>
      <c r="D6" s="13"/>
      <c r="E6" s="155" t="s">
        <v>391</v>
      </c>
      <c r="F6" s="155"/>
      <c r="G6" s="155"/>
      <c r="H6" s="155"/>
      <c r="I6" s="155"/>
    </row>
    <row r="7" spans="1:10" ht="14.15" customHeight="1">
      <c r="A7" s="11"/>
      <c r="B7" s="14"/>
      <c r="C7" s="13"/>
      <c r="D7" s="13"/>
      <c r="E7" s="119">
        <v>0.05</v>
      </c>
      <c r="F7" s="119">
        <v>0.2</v>
      </c>
      <c r="G7" s="119">
        <v>0.35</v>
      </c>
      <c r="H7" s="119">
        <v>0.35</v>
      </c>
      <c r="I7" s="119">
        <v>0.05</v>
      </c>
    </row>
    <row r="8" spans="1:10" ht="14.15" customHeight="1">
      <c r="A8" s="149" t="s">
        <v>24</v>
      </c>
      <c r="B8" s="150" t="s">
        <v>9</v>
      </c>
      <c r="C8" s="152" t="s">
        <v>6</v>
      </c>
      <c r="D8" s="154" t="s">
        <v>7</v>
      </c>
      <c r="E8" s="142" t="s">
        <v>424</v>
      </c>
      <c r="F8" s="142"/>
      <c r="G8" s="142"/>
      <c r="H8" s="142"/>
      <c r="I8" s="142"/>
      <c r="J8" s="156" t="s">
        <v>33</v>
      </c>
    </row>
    <row r="9" spans="1:10" ht="31.5">
      <c r="A9" s="149"/>
      <c r="B9" s="151"/>
      <c r="C9" s="153"/>
      <c r="D9" s="151"/>
      <c r="E9" s="104" t="s">
        <v>407</v>
      </c>
      <c r="F9" s="104" t="s">
        <v>400</v>
      </c>
      <c r="G9" s="104" t="s">
        <v>408</v>
      </c>
      <c r="H9" s="104" t="s">
        <v>409</v>
      </c>
      <c r="I9" s="104" t="s">
        <v>410</v>
      </c>
      <c r="J9" s="156"/>
    </row>
    <row r="10" spans="1:10" ht="21">
      <c r="A10" s="68"/>
      <c r="B10" s="69" t="s">
        <v>324</v>
      </c>
      <c r="C10" s="73"/>
      <c r="D10" s="70"/>
      <c r="E10" s="64"/>
      <c r="F10" s="76"/>
      <c r="G10" s="76"/>
      <c r="H10" s="76"/>
      <c r="I10" s="76"/>
      <c r="J10" s="74"/>
    </row>
    <row r="11" spans="1:10" s="15" customFormat="1" ht="23.15" customHeight="1">
      <c r="A11" s="27">
        <v>1</v>
      </c>
      <c r="B11" s="2" t="s">
        <v>325</v>
      </c>
      <c r="C11" s="57" t="s">
        <v>64</v>
      </c>
      <c r="D11" s="9">
        <v>1</v>
      </c>
      <c r="E11" s="10"/>
      <c r="F11" s="10"/>
      <c r="G11" s="10"/>
      <c r="H11" s="10"/>
      <c r="I11" s="10"/>
      <c r="J11" s="6" t="s">
        <v>25</v>
      </c>
    </row>
    <row r="12" spans="1:10" s="15" customFormat="1" ht="11.25" customHeight="1">
      <c r="A12" s="27">
        <v>2</v>
      </c>
      <c r="B12" s="2" t="s">
        <v>326</v>
      </c>
      <c r="C12" s="57" t="s">
        <v>243</v>
      </c>
      <c r="D12" s="9">
        <v>1</v>
      </c>
      <c r="E12" s="10"/>
      <c r="F12" s="10"/>
      <c r="G12" s="10"/>
      <c r="H12" s="10"/>
      <c r="I12" s="10"/>
      <c r="J12" s="6" t="s">
        <v>25</v>
      </c>
    </row>
    <row r="13" spans="1:10" s="15" customFormat="1" ht="11.25" customHeight="1">
      <c r="A13" s="27">
        <v>3</v>
      </c>
      <c r="B13" s="2" t="s">
        <v>327</v>
      </c>
      <c r="C13" s="57" t="s">
        <v>243</v>
      </c>
      <c r="D13" s="9">
        <v>1</v>
      </c>
      <c r="E13" s="10"/>
      <c r="F13" s="10"/>
      <c r="G13" s="10"/>
      <c r="H13" s="10"/>
      <c r="I13" s="10"/>
      <c r="J13" s="6" t="s">
        <v>25</v>
      </c>
    </row>
    <row r="14" spans="1:10" s="15" customFormat="1" ht="11.25" customHeight="1">
      <c r="A14" s="27">
        <v>4</v>
      </c>
      <c r="B14" s="7" t="s">
        <v>328</v>
      </c>
      <c r="C14" s="57" t="s">
        <v>243</v>
      </c>
      <c r="D14" s="9">
        <v>1</v>
      </c>
      <c r="E14" s="10"/>
      <c r="F14" s="10"/>
      <c r="G14" s="10"/>
      <c r="H14" s="10"/>
      <c r="I14" s="10"/>
      <c r="J14" s="6" t="s">
        <v>25</v>
      </c>
    </row>
    <row r="15" spans="1:10" s="15" customFormat="1" ht="11.25" customHeight="1">
      <c r="A15" s="27">
        <v>5</v>
      </c>
      <c r="B15" s="7" t="s">
        <v>329</v>
      </c>
      <c r="C15" s="8" t="s">
        <v>8</v>
      </c>
      <c r="D15" s="9">
        <v>1</v>
      </c>
      <c r="E15" s="10"/>
      <c r="F15" s="10"/>
      <c r="G15" s="10"/>
      <c r="H15" s="10"/>
      <c r="I15" s="10"/>
      <c r="J15" s="6" t="s">
        <v>21</v>
      </c>
    </row>
    <row r="16" spans="1:10" s="15" customFormat="1" ht="11.25" customHeight="1">
      <c r="A16" s="27">
        <v>6</v>
      </c>
      <c r="B16" s="7" t="s">
        <v>330</v>
      </c>
      <c r="C16" s="8" t="s">
        <v>8</v>
      </c>
      <c r="D16" s="9">
        <v>1</v>
      </c>
      <c r="E16" s="10"/>
      <c r="F16" s="10"/>
      <c r="G16" s="10"/>
      <c r="H16" s="10"/>
      <c r="I16" s="10"/>
      <c r="J16" s="6" t="s">
        <v>25</v>
      </c>
    </row>
    <row r="17" spans="1:10" s="15" customFormat="1" ht="11.25" customHeight="1">
      <c r="A17" s="27">
        <v>7</v>
      </c>
      <c r="B17" s="58" t="s">
        <v>331</v>
      </c>
      <c r="C17" s="57" t="s">
        <v>8</v>
      </c>
      <c r="D17" s="9">
        <v>1</v>
      </c>
      <c r="E17" s="10"/>
      <c r="F17" s="10"/>
      <c r="G17" s="10"/>
      <c r="H17" s="10"/>
      <c r="I17" s="10"/>
      <c r="J17" s="6" t="s">
        <v>25</v>
      </c>
    </row>
    <row r="18" spans="1:10" ht="11.25" customHeight="1">
      <c r="A18" s="27">
        <v>8</v>
      </c>
      <c r="B18" s="58" t="s">
        <v>332</v>
      </c>
      <c r="C18" s="57" t="s">
        <v>243</v>
      </c>
      <c r="D18" s="9">
        <v>1</v>
      </c>
      <c r="E18" s="10"/>
      <c r="F18" s="10"/>
      <c r="G18" s="10"/>
      <c r="H18" s="10"/>
      <c r="I18" s="10"/>
      <c r="J18" s="6" t="s">
        <v>25</v>
      </c>
    </row>
    <row r="19" spans="1:10" ht="11.25" customHeight="1">
      <c r="A19" s="27">
        <v>9</v>
      </c>
      <c r="B19" s="58" t="s">
        <v>333</v>
      </c>
      <c r="C19" s="57" t="s">
        <v>243</v>
      </c>
      <c r="D19" s="9">
        <v>1</v>
      </c>
      <c r="E19" s="10"/>
      <c r="F19" s="10"/>
      <c r="G19" s="10"/>
      <c r="H19" s="10"/>
      <c r="I19" s="10"/>
      <c r="J19" s="6" t="s">
        <v>25</v>
      </c>
    </row>
    <row r="20" spans="1:10" ht="11.25" customHeight="1">
      <c r="A20" s="27">
        <v>10</v>
      </c>
      <c r="B20" s="56" t="s">
        <v>334</v>
      </c>
      <c r="C20" s="57" t="s">
        <v>243</v>
      </c>
      <c r="D20" s="9">
        <v>1</v>
      </c>
      <c r="E20" s="10"/>
      <c r="F20" s="10"/>
      <c r="G20" s="10"/>
      <c r="H20" s="10"/>
      <c r="I20" s="10"/>
      <c r="J20" s="52" t="s">
        <v>22</v>
      </c>
    </row>
    <row r="21" spans="1:10" ht="12.5">
      <c r="A21" s="27">
        <v>11</v>
      </c>
      <c r="B21" s="56" t="s">
        <v>335</v>
      </c>
      <c r="C21" s="57" t="s">
        <v>243</v>
      </c>
      <c r="D21" s="9">
        <v>1</v>
      </c>
      <c r="E21" s="10"/>
      <c r="F21" s="10"/>
      <c r="G21" s="10"/>
      <c r="H21" s="10"/>
      <c r="I21" s="10"/>
      <c r="J21" s="52" t="s">
        <v>22</v>
      </c>
    </row>
    <row r="22" spans="1:10" ht="12.5">
      <c r="A22" s="27">
        <v>12</v>
      </c>
      <c r="B22" s="56" t="s">
        <v>336</v>
      </c>
      <c r="C22" s="57" t="s">
        <v>243</v>
      </c>
      <c r="D22" s="9">
        <v>1</v>
      </c>
      <c r="E22" s="10"/>
      <c r="F22" s="10"/>
      <c r="G22" s="10"/>
      <c r="H22" s="10"/>
      <c r="I22" s="10"/>
      <c r="J22" s="52" t="s">
        <v>22</v>
      </c>
    </row>
    <row r="23" spans="1:10" ht="12.5">
      <c r="A23" s="27">
        <v>13</v>
      </c>
      <c r="B23" s="56" t="s">
        <v>337</v>
      </c>
      <c r="C23" s="57" t="s">
        <v>243</v>
      </c>
      <c r="D23" s="9">
        <v>1</v>
      </c>
      <c r="E23" s="10"/>
      <c r="F23" s="10"/>
      <c r="G23" s="10"/>
      <c r="H23" s="10"/>
      <c r="I23" s="10"/>
      <c r="J23" s="52" t="s">
        <v>22</v>
      </c>
    </row>
    <row r="24" spans="1:10">
      <c r="A24" s="27">
        <v>14</v>
      </c>
      <c r="B24" s="56" t="s">
        <v>338</v>
      </c>
      <c r="C24" s="57" t="s">
        <v>8</v>
      </c>
      <c r="D24" s="9">
        <v>1</v>
      </c>
      <c r="E24" s="10"/>
      <c r="F24" s="10"/>
      <c r="G24" s="10"/>
      <c r="H24" s="10"/>
      <c r="I24" s="10"/>
      <c r="J24" s="52" t="s">
        <v>22</v>
      </c>
    </row>
    <row r="25" spans="1:10" ht="11.25" customHeight="1">
      <c r="A25" s="27">
        <v>15</v>
      </c>
      <c r="B25" s="56" t="s">
        <v>339</v>
      </c>
      <c r="C25" s="57" t="s">
        <v>8</v>
      </c>
      <c r="D25" s="9">
        <v>1</v>
      </c>
      <c r="E25" s="10"/>
      <c r="F25" s="10"/>
      <c r="G25" s="10"/>
      <c r="H25" s="10"/>
      <c r="I25" s="10"/>
      <c r="J25" s="52" t="s">
        <v>22</v>
      </c>
    </row>
    <row r="26" spans="1:10" ht="11.25" customHeight="1">
      <c r="A26" s="27">
        <v>16</v>
      </c>
      <c r="B26" s="56" t="s">
        <v>340</v>
      </c>
      <c r="C26" s="57" t="s">
        <v>64</v>
      </c>
      <c r="D26" s="9">
        <v>1</v>
      </c>
      <c r="E26" s="10"/>
      <c r="F26" s="10"/>
      <c r="G26" s="10"/>
      <c r="H26" s="10"/>
      <c r="I26" s="10"/>
      <c r="J26" s="52" t="s">
        <v>22</v>
      </c>
    </row>
    <row r="27" spans="1:10" ht="11.25" customHeight="1">
      <c r="A27" s="27">
        <v>17</v>
      </c>
      <c r="B27" s="56" t="s">
        <v>341</v>
      </c>
      <c r="C27" s="57" t="s">
        <v>243</v>
      </c>
      <c r="D27" s="9">
        <v>1</v>
      </c>
      <c r="E27" s="10"/>
      <c r="F27" s="10"/>
      <c r="G27" s="10"/>
      <c r="H27" s="10"/>
      <c r="I27" s="10"/>
      <c r="J27" s="52" t="s">
        <v>30</v>
      </c>
    </row>
    <row r="28" spans="1:10" ht="11.25" customHeight="1">
      <c r="A28" s="27">
        <v>18</v>
      </c>
      <c r="B28" s="56" t="s">
        <v>342</v>
      </c>
      <c r="C28" s="57" t="s">
        <v>243</v>
      </c>
      <c r="D28" s="9">
        <v>1</v>
      </c>
      <c r="E28" s="10"/>
      <c r="F28" s="10"/>
      <c r="G28" s="10"/>
      <c r="H28" s="10"/>
      <c r="I28" s="10"/>
      <c r="J28" s="52" t="s">
        <v>22</v>
      </c>
    </row>
    <row r="29" spans="1:10" ht="11.25" customHeight="1">
      <c r="A29" s="27">
        <v>19</v>
      </c>
      <c r="B29" s="56" t="s">
        <v>343</v>
      </c>
      <c r="C29" s="57" t="s">
        <v>243</v>
      </c>
      <c r="D29" s="9">
        <v>1</v>
      </c>
      <c r="E29" s="10"/>
      <c r="F29" s="10"/>
      <c r="G29" s="10"/>
      <c r="H29" s="10"/>
      <c r="I29" s="10"/>
      <c r="J29" s="52" t="s">
        <v>22</v>
      </c>
    </row>
    <row r="30" spans="1:10" ht="11.25" customHeight="1">
      <c r="A30" s="27">
        <v>20</v>
      </c>
      <c r="B30" s="1" t="s">
        <v>344</v>
      </c>
      <c r="C30" s="57" t="s">
        <v>243</v>
      </c>
      <c r="D30" s="9">
        <v>1</v>
      </c>
      <c r="E30" s="10"/>
      <c r="F30" s="10"/>
      <c r="G30" s="10"/>
      <c r="H30" s="10"/>
      <c r="I30" s="10"/>
      <c r="J30" s="6" t="s">
        <v>25</v>
      </c>
    </row>
    <row r="31" spans="1:10" s="15" customFormat="1" ht="12.5">
      <c r="A31" s="27">
        <v>21</v>
      </c>
      <c r="B31" s="59" t="s">
        <v>429</v>
      </c>
      <c r="C31" s="57" t="s">
        <v>64</v>
      </c>
      <c r="D31" s="9">
        <v>1</v>
      </c>
      <c r="E31" s="10"/>
      <c r="F31" s="10"/>
      <c r="G31" s="10"/>
      <c r="H31" s="10"/>
      <c r="I31" s="10"/>
      <c r="J31" s="6" t="s">
        <v>25</v>
      </c>
    </row>
    <row r="32" spans="1:10" ht="12.5">
      <c r="A32" s="27">
        <v>22</v>
      </c>
      <c r="B32" s="60" t="s">
        <v>345</v>
      </c>
      <c r="C32" s="57" t="s">
        <v>64</v>
      </c>
      <c r="D32" s="9">
        <v>1</v>
      </c>
      <c r="E32" s="10"/>
      <c r="F32" s="10"/>
      <c r="G32" s="10"/>
      <c r="H32" s="10"/>
      <c r="I32" s="10"/>
      <c r="J32" s="6" t="s">
        <v>25</v>
      </c>
    </row>
    <row r="33" spans="1:10">
      <c r="A33" s="27">
        <v>23</v>
      </c>
      <c r="B33" s="61" t="s">
        <v>346</v>
      </c>
      <c r="C33" s="57" t="s">
        <v>8</v>
      </c>
      <c r="D33" s="9">
        <v>1</v>
      </c>
      <c r="E33" s="10"/>
      <c r="F33" s="10"/>
      <c r="G33" s="10"/>
      <c r="H33" s="10"/>
      <c r="I33" s="10"/>
      <c r="J33" s="6" t="s">
        <v>25</v>
      </c>
    </row>
    <row r="34" spans="1:10" s="15" customFormat="1">
      <c r="A34" s="50">
        <v>24</v>
      </c>
      <c r="B34" s="82" t="s">
        <v>347</v>
      </c>
      <c r="C34" s="57" t="s">
        <v>62</v>
      </c>
      <c r="D34" s="9">
        <v>1</v>
      </c>
      <c r="E34" s="10"/>
      <c r="F34" s="10"/>
      <c r="G34" s="10"/>
      <c r="H34" s="10"/>
      <c r="I34" s="10"/>
      <c r="J34" s="4" t="s">
        <v>23</v>
      </c>
    </row>
    <row r="35" spans="1:10" s="15" customFormat="1">
      <c r="A35" s="50">
        <v>25</v>
      </c>
      <c r="B35" s="82" t="s">
        <v>348</v>
      </c>
      <c r="C35" s="57" t="s">
        <v>8</v>
      </c>
      <c r="D35" s="9">
        <v>1</v>
      </c>
      <c r="E35" s="10"/>
      <c r="F35" s="10"/>
      <c r="G35" s="10"/>
      <c r="H35" s="10"/>
      <c r="I35" s="10"/>
      <c r="J35" s="4" t="s">
        <v>23</v>
      </c>
    </row>
    <row r="36" spans="1:10" s="15" customFormat="1">
      <c r="A36" s="50">
        <v>26</v>
      </c>
      <c r="B36" s="82" t="s">
        <v>349</v>
      </c>
      <c r="C36" s="84" t="s">
        <v>53</v>
      </c>
      <c r="D36" s="9">
        <v>1</v>
      </c>
      <c r="E36" s="10"/>
      <c r="F36" s="10"/>
      <c r="G36" s="10"/>
      <c r="H36" s="10"/>
      <c r="I36" s="10"/>
      <c r="J36" s="4" t="s">
        <v>23</v>
      </c>
    </row>
    <row r="37" spans="1:10" s="15" customFormat="1" ht="12.5">
      <c r="A37" s="50">
        <v>27</v>
      </c>
      <c r="B37" s="82" t="s">
        <v>350</v>
      </c>
      <c r="C37" s="57" t="s">
        <v>243</v>
      </c>
      <c r="D37" s="9">
        <v>1</v>
      </c>
      <c r="E37" s="10"/>
      <c r="F37" s="10"/>
      <c r="G37" s="10"/>
      <c r="H37" s="10"/>
      <c r="I37" s="10"/>
      <c r="J37" s="4" t="s">
        <v>23</v>
      </c>
    </row>
    <row r="38" spans="1:10" s="15" customFormat="1" ht="21">
      <c r="A38" s="50">
        <v>28</v>
      </c>
      <c r="B38" s="82" t="s">
        <v>351</v>
      </c>
      <c r="C38" s="57" t="s">
        <v>243</v>
      </c>
      <c r="D38" s="9">
        <v>1</v>
      </c>
      <c r="E38" s="10"/>
      <c r="F38" s="10"/>
      <c r="G38" s="10"/>
      <c r="H38" s="10"/>
      <c r="I38" s="10"/>
      <c r="J38" s="4" t="s">
        <v>23</v>
      </c>
    </row>
    <row r="39" spans="1:10" s="15" customFormat="1" ht="21">
      <c r="A39" s="50">
        <v>29</v>
      </c>
      <c r="B39" s="82" t="s">
        <v>352</v>
      </c>
      <c r="C39" s="57" t="s">
        <v>243</v>
      </c>
      <c r="D39" s="9">
        <v>1</v>
      </c>
      <c r="E39" s="10"/>
      <c r="F39" s="10"/>
      <c r="G39" s="10"/>
      <c r="H39" s="10"/>
      <c r="I39" s="10"/>
      <c r="J39" s="4" t="s">
        <v>23</v>
      </c>
    </row>
    <row r="40" spans="1:10" s="15" customFormat="1" ht="12.5">
      <c r="A40" s="50">
        <v>30</v>
      </c>
      <c r="B40" s="82" t="s">
        <v>353</v>
      </c>
      <c r="C40" s="57" t="s">
        <v>64</v>
      </c>
      <c r="D40" s="9">
        <v>1</v>
      </c>
      <c r="E40" s="10"/>
      <c r="F40" s="10"/>
      <c r="G40" s="10"/>
      <c r="H40" s="10"/>
      <c r="I40" s="10"/>
      <c r="J40" s="4" t="s">
        <v>23</v>
      </c>
    </row>
    <row r="41" spans="1:10" s="15" customFormat="1">
      <c r="A41" s="50">
        <v>31</v>
      </c>
      <c r="B41" s="82" t="s">
        <v>354</v>
      </c>
      <c r="C41" s="57" t="s">
        <v>8</v>
      </c>
      <c r="D41" s="9">
        <v>1</v>
      </c>
      <c r="E41" s="10"/>
      <c r="F41" s="10"/>
      <c r="G41" s="10"/>
      <c r="H41" s="10"/>
      <c r="I41" s="10"/>
      <c r="J41" s="4" t="s">
        <v>23</v>
      </c>
    </row>
    <row r="42" spans="1:10" s="15" customFormat="1">
      <c r="A42" s="68"/>
      <c r="B42" s="69" t="s">
        <v>18</v>
      </c>
      <c r="C42" s="73"/>
      <c r="D42" s="75"/>
      <c r="E42" s="75"/>
      <c r="F42" s="87"/>
      <c r="G42" s="87"/>
      <c r="H42" s="87"/>
      <c r="I42" s="87"/>
      <c r="J42" s="72"/>
    </row>
    <row r="43" spans="1:10" ht="12.5">
      <c r="A43" s="27">
        <v>32</v>
      </c>
      <c r="B43" s="7" t="s">
        <v>151</v>
      </c>
      <c r="C43" s="57" t="s">
        <v>55</v>
      </c>
      <c r="D43" s="28">
        <v>1</v>
      </c>
      <c r="E43" s="10"/>
      <c r="F43" s="91">
        <v>0</v>
      </c>
      <c r="G43" s="91">
        <v>0</v>
      </c>
      <c r="H43" s="91">
        <v>0</v>
      </c>
      <c r="I43" s="91">
        <v>0</v>
      </c>
      <c r="J43" s="4" t="s">
        <v>30</v>
      </c>
    </row>
    <row r="44" spans="1:10" s="15" customFormat="1">
      <c r="A44" s="27">
        <v>33</v>
      </c>
      <c r="B44" s="63" t="s">
        <v>140</v>
      </c>
      <c r="C44" s="57" t="s">
        <v>26</v>
      </c>
      <c r="D44" s="9">
        <v>1</v>
      </c>
      <c r="E44" s="10"/>
      <c r="F44" s="91">
        <v>0</v>
      </c>
      <c r="G44" s="91">
        <v>0</v>
      </c>
      <c r="H44" s="91">
        <v>0</v>
      </c>
      <c r="I44" s="91">
        <v>0</v>
      </c>
      <c r="J44" s="6" t="s">
        <v>23</v>
      </c>
    </row>
    <row r="45" spans="1:10" ht="11" thickBot="1">
      <c r="A45" s="15"/>
      <c r="B45" s="15"/>
      <c r="C45" s="15"/>
      <c r="D45" s="15"/>
    </row>
    <row r="46" spans="1:10" ht="42.5" thickBot="1">
      <c r="A46" s="15"/>
      <c r="B46" s="126" t="s">
        <v>425</v>
      </c>
      <c r="C46" s="15"/>
      <c r="G46" s="88" t="s">
        <v>33</v>
      </c>
      <c r="H46" s="89" t="s">
        <v>34</v>
      </c>
      <c r="I46" s="89" t="s">
        <v>35</v>
      </c>
      <c r="J46" s="90" t="s">
        <v>36</v>
      </c>
    </row>
    <row r="47" spans="1:10">
      <c r="A47" s="17"/>
      <c r="B47" s="18">
        <f>Kopsavilkums!B28</f>
        <v>0</v>
      </c>
      <c r="C47" s="19"/>
      <c r="G47" s="29" t="s">
        <v>30</v>
      </c>
      <c r="H47" s="30">
        <v>0.1</v>
      </c>
      <c r="I47" s="30" cm="1">
        <f t="array" ref="I47">SUM(IF($J$11:$J$44=$G47,$E$11:$I$44)*$E$7:$I$7)</f>
        <v>0</v>
      </c>
      <c r="J47" s="31">
        <f>H47*I47</f>
        <v>0</v>
      </c>
    </row>
    <row r="48" spans="1:10">
      <c r="A48" s="17"/>
      <c r="B48" s="15"/>
      <c r="C48" s="20"/>
      <c r="G48" s="32" t="s">
        <v>25</v>
      </c>
      <c r="H48" s="33">
        <v>0.3</v>
      </c>
      <c r="I48" s="33" cm="1">
        <f t="array" ref="I48">SUM(IF($J$11:$J$44=$G48,$E$11:$I$44)*$E$7:$I$7)</f>
        <v>0</v>
      </c>
      <c r="J48" s="34">
        <f>H48*I48</f>
        <v>0</v>
      </c>
    </row>
    <row r="49" spans="1:11">
      <c r="A49" s="21"/>
      <c r="B49" s="15"/>
      <c r="C49" s="22"/>
      <c r="G49" s="32" t="s">
        <v>23</v>
      </c>
      <c r="H49" s="33">
        <v>0.5</v>
      </c>
      <c r="I49" s="33" cm="1">
        <f t="array" ref="I49">SUM(IF($J$11:$J$44=$G49,$E$11:$I$44)*$E$7:$I$7)</f>
        <v>0</v>
      </c>
      <c r="J49" s="34">
        <f>H49*I49</f>
        <v>0</v>
      </c>
    </row>
    <row r="50" spans="1:11">
      <c r="G50" s="32" t="s">
        <v>21</v>
      </c>
      <c r="H50" s="33">
        <v>0.7</v>
      </c>
      <c r="I50" s="33" cm="1">
        <f t="array" ref="I50">SUM(IF($J$11:$J$44=$G50,$E$11:$I$44)*$E$7:$I$7)</f>
        <v>0</v>
      </c>
      <c r="J50" s="34">
        <f>H50*I50</f>
        <v>0</v>
      </c>
    </row>
    <row r="51" spans="1:11" ht="11" thickBot="1">
      <c r="G51" s="35" t="s">
        <v>22</v>
      </c>
      <c r="H51" s="36">
        <v>1</v>
      </c>
      <c r="I51" s="36" cm="1">
        <f t="array" ref="I51">SUM(IF($J$11:$J$44=$G51,$E$11:$I$44)*$E$7:$I$7)</f>
        <v>0</v>
      </c>
      <c r="J51" s="37">
        <f>H51*I51</f>
        <v>0</v>
      </c>
    </row>
    <row r="52" spans="1:11" ht="22.5" customHeight="1" thickBot="1">
      <c r="G52" s="143" t="s">
        <v>430</v>
      </c>
      <c r="H52" s="144"/>
      <c r="I52" s="145"/>
      <c r="J52" s="38">
        <f>SUBTOTAL(9,J47:J51)</f>
        <v>0</v>
      </c>
    </row>
    <row r="55" spans="1:11">
      <c r="K55" s="118"/>
    </row>
    <row r="56" spans="1:11">
      <c r="K56" s="118"/>
    </row>
    <row r="57" spans="1:11">
      <c r="K57" s="118"/>
    </row>
    <row r="58" spans="1:11">
      <c r="K58" s="118"/>
    </row>
    <row r="59" spans="1:11">
      <c r="K59" s="118"/>
    </row>
    <row r="60" spans="1:11">
      <c r="K60" s="118"/>
    </row>
  </sheetData>
  <mergeCells count="10">
    <mergeCell ref="E8:I8"/>
    <mergeCell ref="J8:J9"/>
    <mergeCell ref="G52:I52"/>
    <mergeCell ref="A2:J2"/>
    <mergeCell ref="A3:J3"/>
    <mergeCell ref="A8:A9"/>
    <mergeCell ref="B8:B9"/>
    <mergeCell ref="C8:C9"/>
    <mergeCell ref="D8:D9"/>
    <mergeCell ref="E6:I6"/>
  </mergeCells>
  <phoneticPr fontId="12" type="noConversion"/>
  <conditionalFormatting sqref="D11:D44 E42:I42">
    <cfRule type="cellIs" dxfId="13" priority="4" operator="equal">
      <formula>0</formula>
    </cfRule>
  </conditionalFormatting>
  <conditionalFormatting sqref="E43:E44">
    <cfRule type="cellIs" dxfId="12" priority="2" operator="greaterThan">
      <formula>0</formula>
    </cfRule>
    <cfRule type="cellIs" dxfId="11" priority="3" stopIfTrue="1" operator="equal">
      <formula>0</formula>
    </cfRule>
  </conditionalFormatting>
  <conditionalFormatting sqref="E10:I41">
    <cfRule type="cellIs" dxfId="10" priority="7" stopIfTrue="1" operator="equal">
      <formula>0</formula>
    </cfRule>
  </conditionalFormatting>
  <conditionalFormatting sqref="E11:I41">
    <cfRule type="cellIs" dxfId="9" priority="5"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ignoredErrors>
    <ignoredError sqref="E42:I42"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70202-61F4-4C42-842A-3A3B7B2BE38A}">
  <sheetPr>
    <pageSetUpPr fitToPage="1"/>
  </sheetPr>
  <dimension ref="A1:H35"/>
  <sheetViews>
    <sheetView showGridLines="0" showZeros="0" topLeftCell="A9" zoomScale="110" zoomScaleNormal="110" workbookViewId="0">
      <selection activeCell="B29" sqref="B29"/>
    </sheetView>
  </sheetViews>
  <sheetFormatPr defaultColWidth="9.1796875" defaultRowHeight="10.5"/>
  <cols>
    <col min="1" max="1" width="5.81640625" style="12" customWidth="1"/>
    <col min="2" max="2" width="42.54296875" style="12" customWidth="1"/>
    <col min="3" max="16384" width="9.1796875" style="12"/>
  </cols>
  <sheetData>
    <row r="1" spans="1:8" s="26" customFormat="1" ht="14.15" customHeight="1">
      <c r="A1" s="23"/>
      <c r="B1" s="24"/>
      <c r="C1" s="25"/>
      <c r="D1" s="25"/>
      <c r="E1" s="25"/>
      <c r="F1" s="25"/>
      <c r="G1" s="25"/>
    </row>
    <row r="2" spans="1:8" s="26" customFormat="1" ht="14.15" customHeight="1">
      <c r="A2" s="131" t="s">
        <v>374</v>
      </c>
      <c r="B2" s="131"/>
      <c r="C2" s="131"/>
      <c r="D2" s="131"/>
      <c r="E2" s="131"/>
      <c r="F2" s="131"/>
      <c r="G2" s="131"/>
      <c r="H2" s="131"/>
    </row>
    <row r="3" spans="1:8" ht="14.15" customHeight="1">
      <c r="A3" s="146" t="s">
        <v>371</v>
      </c>
      <c r="B3" s="146"/>
      <c r="C3" s="146"/>
      <c r="D3" s="146"/>
      <c r="E3" s="146"/>
      <c r="F3" s="146"/>
      <c r="G3" s="146"/>
      <c r="H3" s="146"/>
    </row>
    <row r="4" spans="1:8" ht="14.15" customHeight="1">
      <c r="A4" s="79"/>
      <c r="B4" s="79"/>
      <c r="C4" s="79"/>
      <c r="D4" s="79"/>
      <c r="E4" s="79"/>
      <c r="F4" s="79"/>
      <c r="G4" s="79"/>
      <c r="H4" s="79"/>
    </row>
    <row r="5" spans="1:8" ht="14.15" customHeight="1">
      <c r="A5" s="79"/>
      <c r="B5" s="79"/>
      <c r="C5" s="79"/>
      <c r="D5" s="79"/>
      <c r="E5" s="79"/>
      <c r="F5" s="79"/>
      <c r="G5" s="79"/>
      <c r="H5" s="79"/>
    </row>
    <row r="6" spans="1:8" ht="14.15" customHeight="1">
      <c r="A6" s="11"/>
      <c r="B6" s="14"/>
      <c r="C6" s="13"/>
      <c r="D6" s="13"/>
      <c r="E6" s="162" t="s">
        <v>391</v>
      </c>
      <c r="F6" s="163"/>
      <c r="G6" s="164"/>
    </row>
    <row r="7" spans="1:8" ht="14.15" customHeight="1">
      <c r="A7" s="11"/>
      <c r="B7" s="14"/>
      <c r="C7" s="13"/>
      <c r="D7" s="13"/>
      <c r="E7" s="119">
        <v>0.6</v>
      </c>
      <c r="F7" s="119">
        <v>0.3</v>
      </c>
      <c r="G7" s="119">
        <v>0.1</v>
      </c>
    </row>
    <row r="8" spans="1:8" ht="14.15" customHeight="1">
      <c r="A8" s="149" t="s">
        <v>24</v>
      </c>
      <c r="B8" s="150" t="s">
        <v>9</v>
      </c>
      <c r="C8" s="152" t="s">
        <v>6</v>
      </c>
      <c r="D8" s="154" t="s">
        <v>7</v>
      </c>
      <c r="E8" s="142" t="s">
        <v>424</v>
      </c>
      <c r="F8" s="142"/>
      <c r="G8" s="142"/>
      <c r="H8" s="156" t="s">
        <v>33</v>
      </c>
    </row>
    <row r="9" spans="1:8" ht="31.5">
      <c r="A9" s="149"/>
      <c r="B9" s="151"/>
      <c r="C9" s="153"/>
      <c r="D9" s="151"/>
      <c r="E9" s="104" t="s">
        <v>416</v>
      </c>
      <c r="F9" s="104" t="s">
        <v>417</v>
      </c>
      <c r="G9" s="104" t="s">
        <v>418</v>
      </c>
      <c r="H9" s="156"/>
    </row>
    <row r="10" spans="1:8">
      <c r="A10" s="113"/>
      <c r="B10" s="105" t="s">
        <v>63</v>
      </c>
      <c r="C10" s="106"/>
      <c r="D10" s="107"/>
      <c r="E10" s="64"/>
      <c r="F10" s="76"/>
      <c r="G10" s="76"/>
      <c r="H10" s="74"/>
    </row>
    <row r="11" spans="1:8" s="15" customFormat="1" ht="11.25" customHeight="1">
      <c r="A11" s="115">
        <v>1</v>
      </c>
      <c r="B11" s="108" t="s">
        <v>375</v>
      </c>
      <c r="C11" s="109" t="s">
        <v>243</v>
      </c>
      <c r="D11" s="110">
        <v>1</v>
      </c>
      <c r="E11" s="10"/>
      <c r="F11" s="10"/>
      <c r="G11" s="10"/>
      <c r="H11" s="6" t="s">
        <v>25</v>
      </c>
    </row>
    <row r="12" spans="1:8" s="15" customFormat="1" ht="11.25" customHeight="1">
      <c r="A12" s="115">
        <v>2</v>
      </c>
      <c r="B12" s="108" t="s">
        <v>376</v>
      </c>
      <c r="C12" s="109" t="s">
        <v>243</v>
      </c>
      <c r="D12" s="110">
        <v>1</v>
      </c>
      <c r="E12" s="10"/>
      <c r="F12" s="10"/>
      <c r="G12" s="10"/>
      <c r="H12" s="6" t="s">
        <v>25</v>
      </c>
    </row>
    <row r="13" spans="1:8" s="15" customFormat="1" ht="11.25" customHeight="1">
      <c r="A13" s="115">
        <v>3</v>
      </c>
      <c r="B13" s="108" t="s">
        <v>377</v>
      </c>
      <c r="C13" s="109" t="s">
        <v>243</v>
      </c>
      <c r="D13" s="110">
        <v>1</v>
      </c>
      <c r="E13" s="10"/>
      <c r="F13" s="10"/>
      <c r="G13" s="10"/>
      <c r="H13" s="6" t="s">
        <v>25</v>
      </c>
    </row>
    <row r="14" spans="1:8" s="15" customFormat="1" ht="11.25" customHeight="1">
      <c r="A14" s="115">
        <v>4</v>
      </c>
      <c r="B14" s="108" t="s">
        <v>378</v>
      </c>
      <c r="C14" s="109" t="s">
        <v>243</v>
      </c>
      <c r="D14" s="110">
        <v>1</v>
      </c>
      <c r="E14" s="10"/>
      <c r="F14" s="10"/>
      <c r="G14" s="10"/>
      <c r="H14" s="6" t="s">
        <v>25</v>
      </c>
    </row>
    <row r="15" spans="1:8" s="15" customFormat="1" ht="11.25" customHeight="1">
      <c r="A15" s="113"/>
      <c r="B15" s="105" t="s">
        <v>379</v>
      </c>
      <c r="C15" s="111"/>
      <c r="D15" s="107"/>
      <c r="E15" s="114"/>
      <c r="F15" s="114"/>
      <c r="G15" s="114"/>
      <c r="H15" s="114"/>
    </row>
    <row r="16" spans="1:8" s="15" customFormat="1" ht="11.25" customHeight="1">
      <c r="A16" s="115">
        <v>5</v>
      </c>
      <c r="B16" s="108" t="s">
        <v>385</v>
      </c>
      <c r="C16" s="109" t="s">
        <v>243</v>
      </c>
      <c r="D16" s="110">
        <v>1</v>
      </c>
      <c r="E16" s="10"/>
      <c r="F16" s="10"/>
      <c r="G16" s="10"/>
      <c r="H16" s="6" t="s">
        <v>25</v>
      </c>
    </row>
    <row r="17" spans="1:8" s="15" customFormat="1" ht="11.25" customHeight="1">
      <c r="A17" s="115">
        <v>6</v>
      </c>
      <c r="B17" s="108" t="s">
        <v>386</v>
      </c>
      <c r="C17" s="109" t="s">
        <v>243</v>
      </c>
      <c r="D17" s="110">
        <v>1</v>
      </c>
      <c r="E17" s="10"/>
      <c r="F17" s="10"/>
      <c r="G17" s="10"/>
      <c r="H17" s="6" t="s">
        <v>25</v>
      </c>
    </row>
    <row r="18" spans="1:8" ht="11.25" customHeight="1">
      <c r="A18" s="115">
        <v>7</v>
      </c>
      <c r="B18" s="108" t="s">
        <v>388</v>
      </c>
      <c r="C18" s="109" t="s">
        <v>243</v>
      </c>
      <c r="D18" s="110">
        <v>1</v>
      </c>
      <c r="E18" s="10"/>
      <c r="F18" s="10"/>
      <c r="G18" s="10"/>
      <c r="H18" s="6" t="s">
        <v>25</v>
      </c>
    </row>
    <row r="19" spans="1:8" ht="11.25" customHeight="1">
      <c r="A19" s="115">
        <v>8</v>
      </c>
      <c r="B19" s="108" t="s">
        <v>387</v>
      </c>
      <c r="C19" s="109" t="s">
        <v>243</v>
      </c>
      <c r="D19" s="110">
        <v>1</v>
      </c>
      <c r="E19" s="10"/>
      <c r="F19" s="10"/>
      <c r="G19" s="10"/>
      <c r="H19" s="6" t="s">
        <v>25</v>
      </c>
    </row>
    <row r="20" spans="1:8" ht="11.25" customHeight="1">
      <c r="A20" s="115">
        <v>9</v>
      </c>
      <c r="B20" s="108" t="s">
        <v>380</v>
      </c>
      <c r="C20" s="112" t="s">
        <v>8</v>
      </c>
      <c r="D20" s="110">
        <v>1</v>
      </c>
      <c r="E20" s="10"/>
      <c r="F20" s="10"/>
      <c r="G20" s="10"/>
      <c r="H20" s="52" t="s">
        <v>22</v>
      </c>
    </row>
    <row r="21" spans="1:8">
      <c r="A21" s="115">
        <v>10</v>
      </c>
      <c r="B21" s="108" t="s">
        <v>381</v>
      </c>
      <c r="C21" s="112" t="s">
        <v>8</v>
      </c>
      <c r="D21" s="110">
        <v>1</v>
      </c>
      <c r="E21" s="10"/>
      <c r="F21" s="10"/>
      <c r="G21" s="10"/>
      <c r="H21" s="52" t="s">
        <v>21</v>
      </c>
    </row>
    <row r="22" spans="1:8" ht="12.5">
      <c r="A22" s="115">
        <v>11</v>
      </c>
      <c r="B22" s="108" t="s">
        <v>382</v>
      </c>
      <c r="C22" s="109" t="s">
        <v>243</v>
      </c>
      <c r="D22" s="110">
        <v>1</v>
      </c>
      <c r="E22" s="10"/>
      <c r="F22" s="10"/>
      <c r="G22" s="10"/>
      <c r="H22" s="52" t="s">
        <v>22</v>
      </c>
    </row>
    <row r="23" spans="1:8" ht="12.5">
      <c r="A23" s="115">
        <v>12</v>
      </c>
      <c r="B23" s="108" t="s">
        <v>383</v>
      </c>
      <c r="C23" s="109" t="s">
        <v>243</v>
      </c>
      <c r="D23" s="110">
        <v>1</v>
      </c>
      <c r="E23" s="10"/>
      <c r="F23" s="10"/>
      <c r="G23" s="10"/>
      <c r="H23" s="52" t="s">
        <v>22</v>
      </c>
    </row>
    <row r="24" spans="1:8" ht="12.5">
      <c r="A24" s="115">
        <v>13</v>
      </c>
      <c r="B24" s="108" t="s">
        <v>384</v>
      </c>
      <c r="C24" s="109" t="s">
        <v>243</v>
      </c>
      <c r="D24" s="110">
        <v>1</v>
      </c>
      <c r="E24" s="10"/>
      <c r="F24" s="10"/>
      <c r="G24" s="10"/>
      <c r="H24" s="52" t="s">
        <v>22</v>
      </c>
    </row>
    <row r="25" spans="1:8" s="15" customFormat="1">
      <c r="A25" s="68"/>
      <c r="B25" s="69" t="s">
        <v>18</v>
      </c>
      <c r="C25" s="73"/>
      <c r="D25" s="75"/>
      <c r="E25" s="75"/>
      <c r="F25" s="87"/>
      <c r="G25" s="87"/>
      <c r="H25" s="72"/>
    </row>
    <row r="26" spans="1:8" ht="12.5">
      <c r="A26" s="27">
        <v>32</v>
      </c>
      <c r="B26" s="7" t="s">
        <v>151</v>
      </c>
      <c r="C26" s="57" t="s">
        <v>55</v>
      </c>
      <c r="D26" s="28">
        <v>1</v>
      </c>
      <c r="E26" s="10"/>
      <c r="F26" s="91">
        <v>0</v>
      </c>
      <c r="G26" s="91">
        <v>0</v>
      </c>
      <c r="H26" s="4" t="s">
        <v>23</v>
      </c>
    </row>
    <row r="27" spans="1:8" s="15" customFormat="1">
      <c r="A27" s="27">
        <v>14</v>
      </c>
      <c r="B27" s="63" t="s">
        <v>140</v>
      </c>
      <c r="C27" s="57" t="s">
        <v>26</v>
      </c>
      <c r="D27" s="9">
        <v>1</v>
      </c>
      <c r="E27" s="10"/>
      <c r="F27" s="91">
        <v>0</v>
      </c>
      <c r="G27" s="91">
        <v>0</v>
      </c>
      <c r="H27" s="6" t="s">
        <v>23</v>
      </c>
    </row>
    <row r="28" spans="1:8" ht="11" thickBot="1">
      <c r="A28" s="15"/>
      <c r="B28" s="15"/>
      <c r="C28" s="15"/>
      <c r="D28" s="15"/>
    </row>
    <row r="29" spans="1:8" ht="42.5" thickBot="1">
      <c r="A29" s="15"/>
      <c r="B29" s="126" t="s">
        <v>425</v>
      </c>
      <c r="C29" s="15"/>
      <c r="E29" s="88" t="s">
        <v>33</v>
      </c>
      <c r="F29" s="89" t="s">
        <v>34</v>
      </c>
      <c r="G29" s="89" t="s">
        <v>35</v>
      </c>
      <c r="H29" s="90" t="s">
        <v>36</v>
      </c>
    </row>
    <row r="30" spans="1:8">
      <c r="A30" s="17"/>
      <c r="B30" s="18">
        <f>Kopsavilkums!B28</f>
        <v>0</v>
      </c>
      <c r="C30" s="19"/>
      <c r="E30" s="29" t="s">
        <v>30</v>
      </c>
      <c r="F30" s="30">
        <v>0.1</v>
      </c>
      <c r="G30" s="30" cm="1">
        <f t="array" ref="G30">SUM(IF($H$11:$H$27=$E30,$E$11:$G$27)*$E$7:$G$7)</f>
        <v>0</v>
      </c>
      <c r="H30" s="31">
        <f>F30*G30</f>
        <v>0</v>
      </c>
    </row>
    <row r="31" spans="1:8">
      <c r="A31" s="17"/>
      <c r="B31" s="15"/>
      <c r="C31" s="20"/>
      <c r="E31" s="32" t="s">
        <v>25</v>
      </c>
      <c r="F31" s="33">
        <v>0.3</v>
      </c>
      <c r="G31" s="33" cm="1">
        <f t="array" ref="G31">SUM(IF($H$11:$H$27=$E31,$E$11:$G$27)*$E$7:$G$7)</f>
        <v>0</v>
      </c>
      <c r="H31" s="34">
        <f>F31*G31</f>
        <v>0</v>
      </c>
    </row>
    <row r="32" spans="1:8">
      <c r="A32" s="21"/>
      <c r="B32" s="15"/>
      <c r="C32" s="22"/>
      <c r="E32" s="32" t="s">
        <v>23</v>
      </c>
      <c r="F32" s="33">
        <v>0.5</v>
      </c>
      <c r="G32" s="33" cm="1">
        <f t="array" ref="G32">SUM(IF($H$11:$H$27=$E32,$E$11:$G$27)*$E$7:$G$7)</f>
        <v>0</v>
      </c>
      <c r="H32" s="34">
        <f>F32*G32</f>
        <v>0</v>
      </c>
    </row>
    <row r="33" spans="5:8">
      <c r="E33" s="32" t="s">
        <v>21</v>
      </c>
      <c r="F33" s="33">
        <v>0.7</v>
      </c>
      <c r="G33" s="33" cm="1">
        <f t="array" ref="G33">SUM(IF($H$11:$H$27=$E33,$E$11:$G$27)*$E$7:$G$7)</f>
        <v>0</v>
      </c>
      <c r="H33" s="34">
        <f>F33*G33</f>
        <v>0</v>
      </c>
    </row>
    <row r="34" spans="5:8" ht="11" thickBot="1">
      <c r="E34" s="35" t="s">
        <v>22</v>
      </c>
      <c r="F34" s="36">
        <v>1</v>
      </c>
      <c r="G34" s="36" cm="1">
        <f t="array" ref="G34">SUM(IF($H$11:$H$27=$E34,$E$11:$G$27)*$E$7:$G$7)</f>
        <v>0</v>
      </c>
      <c r="H34" s="37">
        <f>F34*G34</f>
        <v>0</v>
      </c>
    </row>
    <row r="35" spans="5:8" ht="22.5" customHeight="1" thickBot="1">
      <c r="E35" s="143" t="s">
        <v>390</v>
      </c>
      <c r="F35" s="144"/>
      <c r="G35" s="145"/>
      <c r="H35" s="38">
        <f>SUBTOTAL(9,H30:H34)</f>
        <v>0</v>
      </c>
    </row>
  </sheetData>
  <mergeCells count="10">
    <mergeCell ref="E35:G35"/>
    <mergeCell ref="A2:H2"/>
    <mergeCell ref="A3:H3"/>
    <mergeCell ref="E8:G8"/>
    <mergeCell ref="H8:H9"/>
    <mergeCell ref="A8:A9"/>
    <mergeCell ref="B8:B9"/>
    <mergeCell ref="C8:C9"/>
    <mergeCell ref="D8:D9"/>
    <mergeCell ref="E6:G6"/>
  </mergeCells>
  <conditionalFormatting sqref="D11:D14 D25:G25">
    <cfRule type="cellIs" dxfId="8" priority="7" operator="equal">
      <formula>0</formula>
    </cfRule>
  </conditionalFormatting>
  <conditionalFormatting sqref="D16:D24">
    <cfRule type="cellIs" dxfId="7" priority="6" operator="equal">
      <formula>0</formula>
    </cfRule>
  </conditionalFormatting>
  <conditionalFormatting sqref="D26:D27">
    <cfRule type="cellIs" dxfId="6" priority="4" operator="equal">
      <formula>0</formula>
    </cfRule>
  </conditionalFormatting>
  <conditionalFormatting sqref="E10:G14 E16:G24 E26:E27">
    <cfRule type="cellIs" dxfId="5" priority="10" stopIfTrue="1" operator="equal">
      <formula>0</formula>
    </cfRule>
  </conditionalFormatting>
  <conditionalFormatting sqref="E11:G14 E16:G24 E26:E27">
    <cfRule type="cellIs" dxfId="4" priority="8"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ignoredErrors>
    <ignoredError sqref="E25:G25"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AAD56-67D3-40DA-9687-8BD150501B30}">
  <sheetPr>
    <pageSetUpPr fitToPage="1"/>
  </sheetPr>
  <dimension ref="A1:G26"/>
  <sheetViews>
    <sheetView showGridLines="0" showZeros="0" tabSelected="1" topLeftCell="A7" zoomScale="110" zoomScaleNormal="110" workbookViewId="0">
      <selection activeCell="I9" sqref="I9"/>
    </sheetView>
  </sheetViews>
  <sheetFormatPr defaultColWidth="9.1796875" defaultRowHeight="10.5"/>
  <cols>
    <col min="1" max="1" width="5.81640625" style="12" customWidth="1"/>
    <col min="2" max="2" width="42.54296875" style="12" customWidth="1"/>
    <col min="3" max="16384" width="9.1796875" style="12"/>
  </cols>
  <sheetData>
    <row r="1" spans="1:7" s="26" customFormat="1" ht="14.15" customHeight="1">
      <c r="A1" s="23"/>
      <c r="B1" s="24"/>
      <c r="C1" s="25"/>
      <c r="D1" s="25"/>
      <c r="E1" s="25"/>
      <c r="F1" s="25"/>
    </row>
    <row r="2" spans="1:7" s="26" customFormat="1" ht="14.15" customHeight="1">
      <c r="A2" s="131" t="s">
        <v>373</v>
      </c>
      <c r="B2" s="131"/>
      <c r="C2" s="131"/>
      <c r="D2" s="131"/>
      <c r="E2" s="131"/>
      <c r="F2" s="131"/>
      <c r="G2" s="131"/>
    </row>
    <row r="3" spans="1:7" ht="14.15" customHeight="1">
      <c r="A3" s="146" t="s">
        <v>435</v>
      </c>
      <c r="B3" s="146"/>
      <c r="C3" s="146"/>
      <c r="D3" s="146"/>
      <c r="E3" s="146"/>
      <c r="F3" s="146"/>
      <c r="G3" s="146"/>
    </row>
    <row r="4" spans="1:7" ht="14.15" customHeight="1">
      <c r="A4" s="79"/>
      <c r="B4" s="79"/>
      <c r="C4" s="79"/>
      <c r="D4" s="79"/>
      <c r="E4" s="79"/>
      <c r="F4" s="79"/>
      <c r="G4" s="79"/>
    </row>
    <row r="5" spans="1:7" ht="13.5" customHeight="1">
      <c r="A5" s="79"/>
      <c r="B5" s="79"/>
      <c r="C5" s="79"/>
      <c r="D5" s="79"/>
      <c r="E5" s="79"/>
      <c r="F5" s="79"/>
      <c r="G5" s="79"/>
    </row>
    <row r="6" spans="1:7" ht="14.15" customHeight="1">
      <c r="A6" s="149" t="s">
        <v>24</v>
      </c>
      <c r="B6" s="150" t="s">
        <v>9</v>
      </c>
      <c r="C6" s="152" t="s">
        <v>6</v>
      </c>
      <c r="D6" s="154" t="s">
        <v>7</v>
      </c>
      <c r="E6" s="142" t="s">
        <v>424</v>
      </c>
      <c r="F6" s="142"/>
      <c r="G6" s="156" t="s">
        <v>33</v>
      </c>
    </row>
    <row r="7" spans="1:7" ht="31.5">
      <c r="A7" s="149"/>
      <c r="B7" s="151"/>
      <c r="C7" s="153"/>
      <c r="D7" s="151"/>
      <c r="E7" s="65" t="s">
        <v>14</v>
      </c>
      <c r="F7" s="104" t="s">
        <v>407</v>
      </c>
      <c r="G7" s="156"/>
    </row>
    <row r="8" spans="1:7">
      <c r="A8" s="68"/>
      <c r="B8" s="69" t="s">
        <v>435</v>
      </c>
      <c r="C8" s="73"/>
      <c r="D8" s="70"/>
      <c r="E8" s="70"/>
      <c r="F8" s="64">
        <f t="shared" ref="F8:F18" si="0">ROUND(SUM(E8:E8),2)</f>
        <v>0</v>
      </c>
      <c r="G8" s="74"/>
    </row>
    <row r="9" spans="1:7" s="15" customFormat="1" ht="11.25" customHeight="1">
      <c r="A9" s="27">
        <v>1</v>
      </c>
      <c r="B9" s="2" t="s">
        <v>356</v>
      </c>
      <c r="C9" s="57" t="s">
        <v>368</v>
      </c>
      <c r="D9" s="9">
        <v>1</v>
      </c>
      <c r="E9" s="67"/>
      <c r="F9" s="10"/>
      <c r="G9" s="6" t="s">
        <v>25</v>
      </c>
    </row>
    <row r="10" spans="1:7" s="15" customFormat="1" ht="11.25" customHeight="1">
      <c r="A10" s="27">
        <v>2</v>
      </c>
      <c r="B10" s="2" t="s">
        <v>357</v>
      </c>
      <c r="C10" s="57" t="s">
        <v>367</v>
      </c>
      <c r="D10" s="9">
        <v>1</v>
      </c>
      <c r="E10" s="67"/>
      <c r="F10" s="10">
        <f t="shared" si="0"/>
        <v>0</v>
      </c>
      <c r="G10" s="6" t="s">
        <v>25</v>
      </c>
    </row>
    <row r="11" spans="1:7" s="15" customFormat="1" ht="11.25" customHeight="1">
      <c r="A11" s="27">
        <v>3</v>
      </c>
      <c r="B11" s="2" t="s">
        <v>358</v>
      </c>
      <c r="C11" s="57" t="s">
        <v>366</v>
      </c>
      <c r="D11" s="9">
        <v>1</v>
      </c>
      <c r="E11" s="67"/>
      <c r="F11" s="10">
        <f t="shared" si="0"/>
        <v>0</v>
      </c>
      <c r="G11" s="6" t="s">
        <v>25</v>
      </c>
    </row>
    <row r="12" spans="1:7" s="15" customFormat="1" ht="11.25" customHeight="1">
      <c r="A12" s="27">
        <v>4</v>
      </c>
      <c r="B12" s="7" t="s">
        <v>359</v>
      </c>
      <c r="C12" s="57" t="s">
        <v>366</v>
      </c>
      <c r="D12" s="9">
        <v>1</v>
      </c>
      <c r="E12" s="67"/>
      <c r="F12" s="10">
        <f t="shared" si="0"/>
        <v>0</v>
      </c>
      <c r="G12" s="6" t="s">
        <v>25</v>
      </c>
    </row>
    <row r="13" spans="1:7" s="15" customFormat="1" ht="11.25" customHeight="1">
      <c r="A13" s="27">
        <v>5</v>
      </c>
      <c r="B13" s="7" t="s">
        <v>360</v>
      </c>
      <c r="C13" s="8" t="s">
        <v>26</v>
      </c>
      <c r="D13" s="9">
        <v>1</v>
      </c>
      <c r="E13" s="67"/>
      <c r="F13" s="10">
        <f t="shared" si="0"/>
        <v>0</v>
      </c>
      <c r="G13" s="6" t="s">
        <v>21</v>
      </c>
    </row>
    <row r="14" spans="1:7" s="15" customFormat="1" ht="11.25" customHeight="1">
      <c r="A14" s="27">
        <v>6</v>
      </c>
      <c r="B14" s="7" t="s">
        <v>361</v>
      </c>
      <c r="C14" s="8" t="s">
        <v>26</v>
      </c>
      <c r="D14" s="9">
        <v>1</v>
      </c>
      <c r="E14" s="67"/>
      <c r="F14" s="10">
        <f t="shared" si="0"/>
        <v>0</v>
      </c>
      <c r="G14" s="6" t="s">
        <v>25</v>
      </c>
    </row>
    <row r="15" spans="1:7" s="15" customFormat="1" ht="11.25" customHeight="1">
      <c r="A15" s="27">
        <v>7</v>
      </c>
      <c r="B15" s="58" t="s">
        <v>362</v>
      </c>
      <c r="C15" s="8" t="s">
        <v>26</v>
      </c>
      <c r="D15" s="9">
        <v>1</v>
      </c>
      <c r="E15" s="67"/>
      <c r="F15" s="10">
        <f t="shared" si="0"/>
        <v>0</v>
      </c>
      <c r="G15" s="6" t="s">
        <v>25</v>
      </c>
    </row>
    <row r="16" spans="1:7" ht="11.25" customHeight="1">
      <c r="A16" s="27">
        <v>8</v>
      </c>
      <c r="B16" s="58" t="s">
        <v>363</v>
      </c>
      <c r="C16" s="8" t="s">
        <v>26</v>
      </c>
      <c r="D16" s="9">
        <v>1</v>
      </c>
      <c r="E16" s="67"/>
      <c r="F16" s="10">
        <f t="shared" si="0"/>
        <v>0</v>
      </c>
      <c r="G16" s="6" t="s">
        <v>25</v>
      </c>
    </row>
    <row r="17" spans="1:7" ht="11.25" customHeight="1">
      <c r="A17" s="27">
        <v>9</v>
      </c>
      <c r="B17" s="58" t="s">
        <v>364</v>
      </c>
      <c r="C17" s="8" t="s">
        <v>26</v>
      </c>
      <c r="D17" s="9">
        <v>1</v>
      </c>
      <c r="E17" s="67"/>
      <c r="F17" s="10">
        <f t="shared" si="0"/>
        <v>0</v>
      </c>
      <c r="G17" s="6" t="s">
        <v>25</v>
      </c>
    </row>
    <row r="18" spans="1:7" ht="11.25" customHeight="1">
      <c r="A18" s="27">
        <v>10</v>
      </c>
      <c r="B18" s="56" t="s">
        <v>365</v>
      </c>
      <c r="C18" s="8" t="s">
        <v>26</v>
      </c>
      <c r="D18" s="9">
        <v>1</v>
      </c>
      <c r="E18" s="51"/>
      <c r="F18" s="10">
        <f t="shared" si="0"/>
        <v>0</v>
      </c>
      <c r="G18" s="52" t="s">
        <v>22</v>
      </c>
    </row>
    <row r="19" spans="1:7" ht="11" thickBot="1">
      <c r="A19" s="15"/>
      <c r="B19" s="15"/>
      <c r="C19" s="15"/>
      <c r="D19" s="15"/>
    </row>
    <row r="20" spans="1:7" ht="42.5" thickBot="1">
      <c r="A20" s="15"/>
      <c r="B20" s="126" t="s">
        <v>425</v>
      </c>
      <c r="C20" s="15"/>
      <c r="D20" s="88" t="s">
        <v>33</v>
      </c>
      <c r="E20" s="89" t="s">
        <v>34</v>
      </c>
      <c r="F20" s="89" t="s">
        <v>35</v>
      </c>
      <c r="G20" s="90" t="s">
        <v>36</v>
      </c>
    </row>
    <row r="21" spans="1:7">
      <c r="A21" s="17"/>
      <c r="B21" s="18">
        <f>Kopsavilkums!B28</f>
        <v>0</v>
      </c>
      <c r="C21" s="19"/>
      <c r="D21" s="29" t="s">
        <v>30</v>
      </c>
      <c r="E21" s="30">
        <v>0.1</v>
      </c>
      <c r="F21" s="30">
        <f t="shared" ref="F21" si="1">SUMIF($G$9:$G$18,D21,$F$9:$F$18)</f>
        <v>0</v>
      </c>
      <c r="G21" s="31">
        <f>E21*F21</f>
        <v>0</v>
      </c>
    </row>
    <row r="22" spans="1:7">
      <c r="A22" s="17"/>
      <c r="B22" s="15"/>
      <c r="C22" s="20"/>
      <c r="D22" s="32" t="s">
        <v>25</v>
      </c>
      <c r="E22" s="33">
        <v>0.3</v>
      </c>
      <c r="F22" s="33">
        <f>SUMIF($G$9:$G$18,D22,$F$9:$F$18)</f>
        <v>0</v>
      </c>
      <c r="G22" s="34">
        <f>E22*F22</f>
        <v>0</v>
      </c>
    </row>
    <row r="23" spans="1:7">
      <c r="A23" s="21"/>
      <c r="B23" s="15"/>
      <c r="C23" s="22"/>
      <c r="D23" s="32" t="s">
        <v>23</v>
      </c>
      <c r="E23" s="33">
        <v>0.5</v>
      </c>
      <c r="F23" s="33">
        <f t="shared" ref="F23:F25" si="2">SUMIF($G$9:$G$18,D23,$F$9:$F$18)</f>
        <v>0</v>
      </c>
      <c r="G23" s="34">
        <f>E23*F23</f>
        <v>0</v>
      </c>
    </row>
    <row r="24" spans="1:7">
      <c r="D24" s="32" t="s">
        <v>21</v>
      </c>
      <c r="E24" s="33">
        <v>0.7</v>
      </c>
      <c r="F24" s="33">
        <f t="shared" si="2"/>
        <v>0</v>
      </c>
      <c r="G24" s="34">
        <f>E24*F24</f>
        <v>0</v>
      </c>
    </row>
    <row r="25" spans="1:7" ht="11" thickBot="1">
      <c r="D25" s="35" t="s">
        <v>22</v>
      </c>
      <c r="E25" s="36">
        <v>1</v>
      </c>
      <c r="F25" s="36">
        <f t="shared" si="2"/>
        <v>0</v>
      </c>
      <c r="G25" s="37">
        <f>E25*F25</f>
        <v>0</v>
      </c>
    </row>
    <row r="26" spans="1:7" ht="22.5" customHeight="1" thickBot="1">
      <c r="D26" s="143" t="s">
        <v>436</v>
      </c>
      <c r="E26" s="144"/>
      <c r="F26" s="145"/>
      <c r="G26" s="38">
        <f>SUBTOTAL(9,G21:G25)</f>
        <v>0</v>
      </c>
    </row>
  </sheetData>
  <mergeCells count="9">
    <mergeCell ref="D26:F26"/>
    <mergeCell ref="A2:G2"/>
    <mergeCell ref="A3:G3"/>
    <mergeCell ref="A6:A7"/>
    <mergeCell ref="B6:B7"/>
    <mergeCell ref="C6:C7"/>
    <mergeCell ref="D6:D7"/>
    <mergeCell ref="E6:F6"/>
    <mergeCell ref="G6:G7"/>
  </mergeCells>
  <conditionalFormatting sqref="D9:D18">
    <cfRule type="cellIs" dxfId="3" priority="4" operator="equal">
      <formula>0</formula>
    </cfRule>
  </conditionalFormatting>
  <conditionalFormatting sqref="E9:E18">
    <cfRule type="cellIs" dxfId="2" priority="2" operator="equal">
      <formula>0</formula>
    </cfRule>
  </conditionalFormatting>
  <conditionalFormatting sqref="F8:F18">
    <cfRule type="cellIs" dxfId="1" priority="3" stopIfTrue="1" operator="equal">
      <formula>0</formula>
    </cfRule>
  </conditionalFormatting>
  <conditionalFormatting sqref="F9:F18">
    <cfRule type="cellIs" dxfId="0" priority="1" operator="greaterThan">
      <formula>0</formula>
    </cfRule>
  </conditionalFormatting>
  <pageMargins left="0.70866141732283472" right="0.70866141732283472" top="0.39370078740157483" bottom="0.39370078740157483" header="0.31496062992125984" footer="0.31496062992125984"/>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D87E4832FAA824A95EB4C360AB6617C" ma:contentTypeVersion="8" ma:contentTypeDescription="Create a new document." ma:contentTypeScope="" ma:versionID="f61d899191f2ba2c92f4dbff18c08794">
  <xsd:schema xmlns:xsd="http://www.w3.org/2001/XMLSchema" xmlns:xs="http://www.w3.org/2001/XMLSchema" xmlns:p="http://schemas.microsoft.com/office/2006/metadata/properties" xmlns:ns2="b1b9d2fa-6807-49bd-890a-63ae376685c0" targetNamespace="http://schemas.microsoft.com/office/2006/metadata/properties" ma:root="true" ma:fieldsID="5d02ada171aabf342aca5be99047e3e7" ns2:_="">
    <xsd:import namespace="b1b9d2fa-6807-49bd-890a-63ae376685c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9d2fa-6807-49bd-890a-63ae376685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4622AE0-D365-4628-A0B8-412350ACC2B2}">
  <ds:schemaRefs>
    <ds:schemaRef ds:uri="http://schemas.microsoft.com/sharepoint/v3/contenttype/forms"/>
  </ds:schemaRefs>
</ds:datastoreItem>
</file>

<file path=customXml/itemProps2.xml><?xml version="1.0" encoding="utf-8"?>
<ds:datastoreItem xmlns:ds="http://schemas.openxmlformats.org/officeDocument/2006/customXml" ds:itemID="{C924A039-A64D-426E-A25A-5A501C6CAA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9d2fa-6807-49bd-890a-63ae376685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A7E54E-FFAA-4A32-B72D-53297F208A83}">
  <ds:schemaRefs>
    <ds:schemaRef ds:uri="http://purl.org/dc/dcmitype/"/>
    <ds:schemaRef ds:uri="http://purl.org/dc/terms/"/>
    <ds:schemaRef ds:uri="http://schemas.microsoft.com/office/infopath/2007/PartnerControls"/>
    <ds:schemaRef ds:uri="http://www.w3.org/XML/1998/namespace"/>
    <ds:schemaRef ds:uri="http://purl.org/dc/elements/1.1/"/>
    <ds:schemaRef ds:uri="http://schemas.microsoft.com/office/2006/documentManagement/types"/>
    <ds:schemaRef ds:uri="http://schemas.openxmlformats.org/package/2006/metadata/core-properties"/>
    <ds:schemaRef ds:uri="b1b9d2fa-6807-49bd-890a-63ae376685c0"/>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10</vt:i4>
      </vt:variant>
    </vt:vector>
  </HeadingPairs>
  <TitlesOfParts>
    <vt:vector size="10" baseType="lpstr">
      <vt:lpstr>Kopsavilkums</vt:lpstr>
      <vt:lpstr>1-1_Jumti</vt:lpstr>
      <vt:lpstr>1-2_Fasādes</vt:lpstr>
      <vt:lpstr>1-3_Šuves</vt:lpstr>
      <vt:lpstr>1-4_Dūmvadi un ventilācija</vt:lpstr>
      <vt:lpstr>1-5_Betonēšana</vt:lpstr>
      <vt:lpstr>1-6_Balkoni</vt:lpstr>
      <vt:lpstr>1-7_Pastiprināšanas darbi</vt:lpstr>
      <vt:lpstr>1-8_Logi un durvis</vt:lpstr>
      <vt:lpstr>1-9_Mehānismi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2024-12-14T11:01:43Z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0x0101003D87E4832FAA824A95EB4C360AB6617C</vt:lpwstr>
  </property>
</Properties>
</file>